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Цени" sheetId="1" r:id="rId1"/>
  </sheets>
  <definedNames>
    <definedName name="_xlnm._FilterDatabase" localSheetId="0" hidden="1">'Цени'!$A$6:$J$94</definedName>
  </definedNames>
  <calcPr fullCalcOnLoad="1"/>
</workbook>
</file>

<file path=xl/sharedStrings.xml><?xml version="1.0" encoding="utf-8"?>
<sst xmlns="http://schemas.openxmlformats.org/spreadsheetml/2006/main" count="247" uniqueCount="199">
  <si>
    <t>ХХI.</t>
  </si>
  <si>
    <t>Образец № 4</t>
  </si>
  <si>
    <t>ЦЕНОВО ПРЕДЛОЖЕНИЕ</t>
  </si>
  <si>
    <t>Брой позиции; Обща сума:</t>
  </si>
  <si>
    <t>Участник:</t>
  </si>
  <si>
    <t>подпис и печат</t>
  </si>
  <si>
    <t>I.</t>
  </si>
  <si>
    <t>Коронарен дилатационен водач Тип VII</t>
  </si>
  <si>
    <t>Коронарен дилатационен водач Тип VIII</t>
  </si>
  <si>
    <t>Коронарен дилатационен водач Тип IХ</t>
  </si>
  <si>
    <t>Коронарен дилатационен водач Тип ХІI</t>
  </si>
  <si>
    <t>Коронарен дилатационен водач Тип ХIII</t>
  </si>
  <si>
    <t>Коронарен дилатационен водач Тип ХVII</t>
  </si>
  <si>
    <t>Коронарен дилатационен водач Тип ХVIII</t>
  </si>
  <si>
    <t>СПЕЦИАЛНИ МИКРОКАТЕТРИ ЗА КАРДИОЛОГНА ДЕЙНОСТ</t>
  </si>
  <si>
    <t>Коронарен микрокатетър тип І</t>
  </si>
  <si>
    <t>Коронарен микрокатетър тип ІІІ</t>
  </si>
  <si>
    <t>Микрокатетър с ACT ONE precision braided shaf, външен диаметър от 2.8Fr до 1.9Fr., мек конусовиден връх достигащ до 1.4Fr. Хидрофилно покритие на 75 см от върха. Дължина на шафта 135см и 150см</t>
  </si>
  <si>
    <t>Коронарен микрокатетър тип ІV</t>
  </si>
  <si>
    <t xml:space="preserve">Микрокатетър със стена оплетка от стоманени водачи, дължина 135см, съвместим с водач 0,014''; конусовиден връх 15см; покрита част 30см с диаметър 0,043''; външен/вътрешен диаметър на шафта 0,028''/0,018''; външен/вътрешен диаметър на върха 0,024''/0,016''; </t>
  </si>
  <si>
    <t xml:space="preserve">ПЕРИФЕРЕН КАТЕТЪР ЗА ДОБРА ОПОРА </t>
  </si>
  <si>
    <t>Периферен катетър за добра опора тип ІІ</t>
  </si>
  <si>
    <t>Периферен катетър за добра опора при стенози и оклузии, съвместим с водач на 0.035", 0,018'' и 0,014'' с дължини 65-90-135-150 см, конусовиден връх, 3 платина-иридий маркери</t>
  </si>
  <si>
    <t xml:space="preserve">Брой </t>
  </si>
  <si>
    <t>VІІ.</t>
  </si>
  <si>
    <t>Водещ катетър - 6 , 7 и 8Fr, PTFE покритие на вътрешния слой, атравматичен връх, метална оплетка тип "SHINKA", преконфигурирани кривки (JL, JR, AL, Hockey Stick, IM ,PowerBack-up, Special Curve, Shepherd Crook, Super Power Backup, Multi Purpose).</t>
  </si>
  <si>
    <t>PTCA водач, 0.014''към 0.009''; 180cm; прав вариант; конусовиден връх, подходящ за проникване в силно стеснени и калцифицирани лезии; рентгенопозитивна част - 20cm, натоварване на върха - 12.0G, дължина на пружината - 20cm; SLIP COAT покритие на пружината; PTFE  покритие на шафта</t>
  </si>
  <si>
    <t xml:space="preserve">PTCA водач, 0.014'''; 180cm; прав и J вариант , подходящ за проникване в силно стеснени и калцифицирани лезии; рентгенопозитивна част - 11cm, натоварване на върха - 3.0G, дължина на пружината - 11cm; SLIP COAT покритие на  на шафта </t>
  </si>
  <si>
    <t>PTCA водач, 0.014'', 180cm; прав вариант; за хронични калцифицирани оклузии; рентгенопозитивна част - 11cm, натоварване на върха - 12.0 G, дължина на пружината - 11cm; PTFE  покритие на шафта</t>
  </si>
  <si>
    <t>Микрокатетър с външен диаметър 2.8Fr, метална оплетка от Tungsten, мек конусовиден връх, хидрофилно покритие, въсместим с водач 0.14"</t>
  </si>
  <si>
    <t xml:space="preserve"> Пункционни игли за водачи от 0.025-0,035", до 20 G, 4 и 7 см.</t>
  </si>
  <si>
    <t>ХVІIІ.</t>
  </si>
  <si>
    <t>Емболизационни микросфери с въможност за натоварване с медикамент</t>
  </si>
  <si>
    <t>Микрокатетри за емболизация</t>
  </si>
  <si>
    <t>Микрокатетър тип VІ</t>
  </si>
  <si>
    <t>Микрокатетър, подходящ за имплантиране на обтуратори с диаметър  .020”. Вътрешен диаметър на микрокатетъра .025”; проксимален външен диаметър 2.95F; изтънен дистално до 2.6F по UTW-технология. Нитинолово уплътнение по цялата дължина с трислоен сегмент в средата, преминаващ дистално в еднослоен за по-голяма подвижност.  Обща дължина 150сm; 90сm хидрофилно покритие; наличие на 2 рентгеноконтрастни маркера; 4 вида върхови конфигурации: прав, 45°,90°,130° (J).</t>
  </si>
  <si>
    <t>ХVI.</t>
  </si>
  <si>
    <t>Емболизационни партикули</t>
  </si>
  <si>
    <t>Емболизационни партикули тип ІІІ</t>
  </si>
  <si>
    <t>Емболизационни частици - при артериовенозни малформации, хипервазкуларни тумори. Идеална визуализация по време на подготовката и инжектирането;цветни кодове на опаковката за директен избор на правилния размер - 40-150микрона - жълт цвят, 150-250 микрона -  в лилав цвят; 250-355 микрона  - син цвят; 355-500 микрона - зелен цвят; 500-710 микрона- оранжев цвят; 710-1000 - светло син цвят, 1000-1180 - червен цвят. С лесна за използване опаковка с капаче. 36 месеца ''живот'' на частиците.</t>
  </si>
  <si>
    <t>PTCA водач, 0.014'', 180/300cm; прав връх; добра shape памет; рентгенопозитивна част - 3cm, натоварване на върха - 0.7G, дължина на пружината - 28cm; SLIP COAT покритие на пружината; PTFE  покритие на шафта</t>
  </si>
  <si>
    <t>ПТСА водач, 0.014”/0.010”,  40 см хидрофилно  SLIP-COAT покритие, рентгенопозитивна spring coil част 15 см, stainless steel сърцевина,  дължина 190 см и 300 см; tip load 1.7, 3.5 и 4.5 g.</t>
  </si>
  <si>
    <t>PTCA водач, 0.014''към 0.009''; 190/300cm; прав вариант; конусовиден връх, подходящ за комплексни лезии и суб-тотални оклузии; рентгенопозитивна част - 16cm, натоварване на върха - 0.8G, дължина на пружината - 16cm; полимерен хидрофилен ръкав - 16cm; SLIP COAT покритие на пружината; PTFE  покритие на шафта</t>
  </si>
  <si>
    <t>Стерилен чувал за Рьонтг</t>
  </si>
  <si>
    <t xml:space="preserve">Камери за инвазивно налягане </t>
  </si>
  <si>
    <t>№ на номенклатурната единица</t>
  </si>
  <si>
    <t>Наименование на номенклатурната единица</t>
  </si>
  <si>
    <t>Сет за инжектиране на контрастни материи</t>
  </si>
  <si>
    <t>Въвеждаща, нережеща игла</t>
  </si>
  <si>
    <t xml:space="preserve">Камера за трансдюсер </t>
  </si>
  <si>
    <t>Система за контрастна материя</t>
  </si>
  <si>
    <t xml:space="preserve">Iopromide </t>
  </si>
  <si>
    <t xml:space="preserve">Ангиографски сет-комплект </t>
  </si>
  <si>
    <t>Ангиографски еднократен нетъкан текстилен чаршаф-</t>
  </si>
  <si>
    <t xml:space="preserve">Еднократни гъби за измиване на ръцете </t>
  </si>
  <si>
    <t xml:space="preserve">Разтвор за почистване на опративно поле </t>
  </si>
  <si>
    <t>Спринцовка за инжектомат MEDRAD-V</t>
  </si>
  <si>
    <t>Тестове - плочка за Вирусологична експресна диагностика HBsAg-</t>
  </si>
  <si>
    <t>Тестове - плочка за Вирусологична експресна диагностика HCV</t>
  </si>
  <si>
    <t xml:space="preserve">Тестове - плочка за Вирусологична експресна диагностика HIV </t>
  </si>
  <si>
    <t xml:space="preserve">Тестове - плочка за Вирусологична експресна диагностика-Siphilis </t>
  </si>
  <si>
    <t>ІІІ.</t>
  </si>
  <si>
    <t>Диагностични водачи  Специален –Steerable magic torgue</t>
  </si>
  <si>
    <t>ІV.</t>
  </si>
  <si>
    <t>V.</t>
  </si>
  <si>
    <t>ВЪВЕЖДАЩИ КОРОНАРНИ КАТЕТРИ ЗА КАРДИОЛОГИЧНА ДЕЙНОСТ</t>
  </si>
  <si>
    <t>Спринцовки с гумено бутало тип І</t>
  </si>
  <si>
    <t>Спринцовска с гумено бутало тип ІІ</t>
  </si>
  <si>
    <t>Спринцовки с гумено бутало-2 сс тип Luerlock</t>
  </si>
  <si>
    <t>Спринцовка за аспирация</t>
  </si>
  <si>
    <t>Спринцовка за аспирация със заклюване на буталото 60 мл, тип Luerlock</t>
  </si>
  <si>
    <t>Iopromide 300/100</t>
  </si>
  <si>
    <t>Къс лайтунг 25 см с трипънто кранче,</t>
  </si>
  <si>
    <t>Дивайс за изваждане на чужди тела тип ІІІ</t>
  </si>
  <si>
    <t>Примка за улавяне на чужди тела, изработена от нитинол и платинени нишки за по-добра визуализация, радиопозитивен маркер на катетъра, върхът е извит на 15 градуса на 6 и 7 френчовите катетри. Устойчив на пречупване. С допълнително устройство Peel-Away, улесняващо използването и въвеждането на примката.</t>
  </si>
  <si>
    <t>ІХ.</t>
  </si>
  <si>
    <t>ИНТРОДЮСЕРИ ЗА ПЕРИФЕРНА АНГИОПЛАСТИКА</t>
  </si>
  <si>
    <t>Периферен водач тип Х</t>
  </si>
  <si>
    <t>Периферен водач, вътрешен диаметър 0.014 към 0.008''; рентгенопозитивен койл с дължина - 17см; натоварване на върха 20G.; обща дължина - 180/300см; конусовиден дизайн; предназначен за калцифицирани лезии и фиброзни тъкани</t>
  </si>
  <si>
    <t>Периферен водач тип ХІ</t>
  </si>
  <si>
    <t>Периферен водач с хидрофилно покритие, вътрешен диаметър 0.014 към 0.008''; рентгенопозитивен койл с дължина - 17см; натоварване на върха 40G.; обща дължина - 200/300см; конусовиден дизайн; предназначен за калцифицирани лезии и фиброзни тъкани</t>
  </si>
  <si>
    <t>Периферен вочат тип ХІІ</t>
  </si>
  <si>
    <t xml:space="preserve">Периферен водач , вътрешен диаметър 0.018 към 0.008''; натоварване на върха 7.5G, прав и J вариант; обща дължина - 200/235/300см; </t>
  </si>
  <si>
    <t>Периферен водач тип ХІІІ</t>
  </si>
  <si>
    <t>Периферен водач, полимерно покритие, вътрешен диаметър 0.014 и 0.018; натоварване на върха 3G и 4G, прав и J вариант; обща дължина - 200/235/300см;</t>
  </si>
  <si>
    <t>Периферен водач тип ХV</t>
  </si>
  <si>
    <t>Периферен водач 0,035"
•Дисталните 17 см. са оформени в постепенно заострен връх с ядро от 0,035"
•MICROGLIDE силиконово покритие  за намаляване на фрикцията
• Дължини 145см,190см и 300см само с прав връх
•Атравматичен връх с възможност за преформиране</t>
  </si>
  <si>
    <t>Периферен водач тип ХVІ</t>
  </si>
  <si>
    <t>Периферен водач  .018" с  мек, атравматичен връх с възможност за преформиране. Изработен е от рентгенопозитивни платинени мнамотки.
•MICROGLIDE покритие за намаляване на съпротивлението.
•Проксимални маркери за определяне мястото на водача спрямо интрадюсера.
•Дължина на водача -190 и 300см. прав и J връх
•Дължина на рентгенопозитивния връх - 5 см.</t>
  </si>
  <si>
    <t>Комплект за стерилизация AR-11</t>
  </si>
  <si>
    <t>ОБЩО:</t>
  </si>
  <si>
    <t>Предмет на поръчката: „Доставка на медицински изделия и консумативи за инвазивна кардиология и периферна ангиопластика за нуждите  на МОБАЛ „Д-р Стефан Черкезов” АД – гр. Велико Търново“</t>
  </si>
  <si>
    <t>Задание на технически характеристики</t>
  </si>
  <si>
    <t>Търговско наименование и име на проиводител</t>
  </si>
  <si>
    <t xml:space="preserve">Участник: </t>
  </si>
  <si>
    <t>ПЕРИФЕРНИ СТЕНТОВЕ И ПРОТЕКТИРАЩИ УСТРОЙСТВА</t>
  </si>
  <si>
    <t>PTCA водач, 0.014''; 180/300cm; прав или J-вариант; рентгенопозитивна част - 3cm, натоварване на върха - 0.8G, дължина на пружината - 12cm; полимерен хидрофилен ръкав - 20cm; SLIP COAT покритие на пружината; PTFE  покритие на шафта</t>
  </si>
  <si>
    <t>PTCA водач, 0.014'', 180cm; прав вариант; за хронични оклузии; рентгенопозитивна част - 11cm, натоварване на върха - 3.0G, дължина на пружината - 11cm; PTFE  покритие на шафта</t>
  </si>
  <si>
    <t>PTCA водач, 0.014'', 180cm; прав вариант; за хронични оклузии; рентгенопозитивна част - 11cm, натоварване на върха - 4,5G, дължина на пружината - 11cm; PTFE  покритие на шафта</t>
  </si>
  <si>
    <t>PTCA водач, 0.014'', 180cm; прав вариант; за хронични оклузии; рентгенопозитивна част - 11cm, натоварване на върха - 6.0G, дължина на пружината - 11cm; PTFE  покритие на шафта</t>
  </si>
  <si>
    <t>PTCA водач, 0.014''към 0.009''; 180cm; прав вариант; конусовиден връх, подходящ за проникване в силно стеснени лезии; рентгенопозитивна част - 20cm, натоварване на върха - 9.0G, дължина на пружината - 20cm; SLIP COAT покритие на пружината; PTFE  покритие на шафта</t>
  </si>
  <si>
    <t>ХІ.</t>
  </si>
  <si>
    <t>Периферен стент графт ІІІ</t>
  </si>
  <si>
    <t>Метален балон-премонтиран стент графт с PTFE покритие към лумена и към стената на съда. Размери 5-16 мм, Дължина 16-61 мм. Размер на интродюсера за 5-6 мм-6F, за 7-10 мм – 7F, за 12 мм- 9F, за 14 и 16 мм диаметър – 11F</t>
  </si>
  <si>
    <t>Каротиден стент тип ІІІ</t>
  </si>
  <si>
    <t>Двуслойна хибридна система, за оптимална флексибилност и подсигуряващо плаките скеле; уникална пълна конструкция от отворени и затворени клетки по цялата дължина без скъсяване в краищата; Изграден по SmartFit технология със  MicroNet еднаква по цялата дължина защитна мрежа; Размери: диаметър– 6мм/10мм; дължина 20мм/60мм; размер на нишките 20микрона; размер на отворите 150/180микрона; гъстота на стратовете 240микрона; израден от нитинол и PET  във MFS оплетка</t>
  </si>
  <si>
    <t>Система за протекция тип ІІ</t>
  </si>
  <si>
    <t>Система за Емболна протекция с филтър (улавяща част) от 3,0 до 7,0мм, с дължина на катетъра 320/190см и диаметър 0,36мм, съвместима с водачи 0,014" и 0,018</t>
  </si>
  <si>
    <t>Система за протекция тип ІІІ</t>
  </si>
  <si>
    <t>Проксимална система за протекция при каротидно стентиране с 1 (съвместима с 8F)или 2 балона (съвместима с 8/9F).</t>
  </si>
  <si>
    <t>ХІІ.</t>
  </si>
  <si>
    <t>Накрайник за отрязан електрод</t>
  </si>
  <si>
    <t>Инструмент за изрязване и отстраняване на електрод</t>
  </si>
  <si>
    <t>ДОПЪЛНИТЕЛЕН КОНСУМАТИВ ЗА КАРДИОЛОГИЧНА ДЕЙНОСТ</t>
  </si>
  <si>
    <t>Стерилен чувал за Рьонтг защита на ангио маса 90/90 см</t>
  </si>
  <si>
    <t>Камери за инвазивно налягане съвместими с  Хемодинамична ст-я</t>
  </si>
  <si>
    <t>Сет за инжектиране на контрастни материи, включващ: спринцовка 150ml; за инжектор MEDRAD-V тубус 27см дълъг и извит за впръскване на контраста</t>
  </si>
  <si>
    <t>Въвеждаща, нережеща игла за водач 0.014 инча метална</t>
  </si>
  <si>
    <t>Спринцовки с гумено бутало-20сс и винт активно закрепена към катетъра-Медификс</t>
  </si>
  <si>
    <t xml:space="preserve">Камера за трансдюсер за налягане на контрапулсатора </t>
  </si>
  <si>
    <t>Система за контрастна материя от опаковката до манифолда</t>
  </si>
  <si>
    <t>бр.</t>
  </si>
  <si>
    <t xml:space="preserve">Интакардиални игли </t>
  </si>
  <si>
    <t>кутия</t>
  </si>
  <si>
    <t>Ангиографски сет-комплект две стерилни престилки ; с манифолд с лайтунг 2 бр и система за контраст; легенче за хепаринизиран серум; скалпел;тампон за почистване на оперативно поле;ангиографски чаршаф-с 4 отвора- радиален и феморален достъп 200/300см ;найлонова защита за ЛАП-кръгла-60см и 60/80см-квадрат;150/200см чаршаф за стерилна маса</t>
  </si>
  <si>
    <t>Брой сетове</t>
  </si>
  <si>
    <t>Ангиографски еднократен нетъкан текстилен чаршаф-200/300 и втори 150/200см с две найлонови защити и тампон за почистване на оперативно поле- с две серилни усилени престилки</t>
  </si>
  <si>
    <t>Брои ангио сет</t>
  </si>
  <si>
    <t xml:space="preserve">    брой</t>
  </si>
  <si>
    <t>Еднократни гъби за измиване на ръцете предоперативно на екипа с йод</t>
  </si>
  <si>
    <t>Разтвор за почистване на опративно поле и пункционно място – 1 l</t>
  </si>
  <si>
    <t>шише</t>
  </si>
  <si>
    <t>Разтвор за дезинфекция на ръце и повърхности.</t>
  </si>
  <si>
    <t>Електродни лепенки за хемодинамична станция</t>
  </si>
  <si>
    <t>пакет</t>
  </si>
  <si>
    <t>Спринцовка за инжектомат MEDRAD-V / стъклени/ - 150 мл</t>
  </si>
  <si>
    <t>Койл тип VІ</t>
  </si>
  <si>
    <t xml:space="preserve">Високообемни, просторни периферни обтуратори/ койлове със изключителна гъстота на намотките при първичен диаметър .020” (.51mm); разгънат вторичен диаметър от 3мм до 32мм; дължини от 5см до 60см. Уникална TL – технология; нитинолова сърцевина, структурираща намотка и полимер платинум покритие. Възможност за пълно репозициониране и едностепенно освобождаване.   </t>
  </si>
  <si>
    <t>Съдов оклудер</t>
  </si>
  <si>
    <t>Съдов оклудер изграден от нитинолова мрежа, позволяващ преминаване през катетър с вътрешен диаметър 0.038“ . Диаметри на дивайса 4-5-6-7-8 мм.</t>
  </si>
  <si>
    <t>ХІX.</t>
  </si>
  <si>
    <t>СПЕЦИАЛНИ КАТЕТРИ</t>
  </si>
  <si>
    <t>Инфузионен катетър</t>
  </si>
  <si>
    <t>Инфузионен катетър с Cragg-микроклапа; диаметър 4/5 F, дължина на катетъра 40/65/100/135cm; дължина на инфузионния участък 5/10/20cm за 4F и 5/10/20/30/40/50cm за 5F; съвместими с водач 0,035''(4F) и 0,038''(5F); рентгенопозитивни маркери в проксималната и дисталната част на инфузионния участък</t>
  </si>
  <si>
    <t>Неврокатетър тип І</t>
  </si>
  <si>
    <t>Водещ катетър, с подсилена гъвкавост за достигане на най-дисталните части на сънната артерия, без да създава съдов спазъм; 80/4 Straight Tip, външен 8F; вътрешен 0.088 in, дължина 80/90/105/125 cm, подвижен връх 4/9 cm; конфиурация на върха – S, MP, 45, 90 градуса. Подходящ за обезпечаване на всички невро-интервенционални процедури. Дистална зона с хидрофилно покритие за оптимална визуализация и подсилена с платина за по-добра рентгеноконтрастност.</t>
  </si>
  <si>
    <t>Неврокатетър тип ІІ</t>
  </si>
  <si>
    <t xml:space="preserve">Система за спешна аспирация на тромб в мозъчната съдова система при инциденти на исхемичен инсулт. Подсилена струтура на катетъра за оптимизиран максимален дистален достъп; 14 стъпкова система за гъвкавост и подсигуряване; дистални параметри – вътрешен лумен .064”; външен .0755” /1.92мм/ - 5.75F </t>
  </si>
  <si>
    <t>Неврокатетър тип ІІІ</t>
  </si>
  <si>
    <t>Периферен аспирационен катетър за свързване с помпатип І</t>
  </si>
  <si>
    <t>Катетър за периферна тромбаспирация с осем трансмисивни зони за прецизна проводимост, външен диаметър 8 F, вътрешен 8 F, дължина 85/115</t>
  </si>
  <si>
    <t>Сепаратор за аспирационен катетър 8F</t>
  </si>
  <si>
    <t>Поддържащ сепариращ катетър с проксимална част във формата на олива с работна дължина 150 cm, дистален диаметър .068”, съвместим с катетър за периферна тромбаспирация с вътрешен диаметър 8F</t>
  </si>
  <si>
    <t>Периферен аспирационен катетър за свързване с помпа тип ІІ</t>
  </si>
  <si>
    <t>Катетър за периферна тромбаспирация с осем трансмисивни зони за прецизна проводимост, външен диаметър 6 F, вътрешен 6 F, дължина 135 cm, съвместим с MAX™Pump, обем на аспирацията за 20 секунди – 90 ml.</t>
  </si>
  <si>
    <t>Аксесоари за аспирационна помпа тип ІІ</t>
  </si>
  <si>
    <t>Нестерилни аксесоари за помпа за аспирация: контейнер, подсигуряващ капак, тръби и филтър за помпата</t>
  </si>
  <si>
    <t>Аксесоари към система за реканализиране на съдове и извличане на тромби с директна аспирация - Аспирационна тръба (стерилна), съвместимa с катетри с външен диаметър 6 F и 4.1 F</t>
  </si>
  <si>
    <t>Мярка</t>
  </si>
  <si>
    <t>Количество за 24 месеца</t>
  </si>
  <si>
    <t>І.</t>
  </si>
  <si>
    <t>ДИЛАТАЦИОННИ ВОДАЧИ ЗА КАРДИОЛОГИЧНА ДЕЙНОСТ</t>
  </si>
  <si>
    <t>брой</t>
  </si>
  <si>
    <t>dostavchik</t>
  </si>
  <si>
    <t>porn</t>
  </si>
  <si>
    <t>ime</t>
  </si>
  <si>
    <t>zad_tehn</t>
  </si>
  <si>
    <t>miarka</t>
  </si>
  <si>
    <t>kolichestvo</t>
  </si>
  <si>
    <t>targovsko_ime</t>
  </si>
  <si>
    <t>Тестове - плочка за Вирусологична експресна диагностика HBsAg- 50 теста в кутия</t>
  </si>
  <si>
    <t>Тестове - плочка за Вирусологична експресна диагностика HCV-50 теста в кутия</t>
  </si>
  <si>
    <t>Тестове - плочка за Вирусологична експресна диагностика HIV - 100 теста в кутия</t>
  </si>
  <si>
    <t>Тестове - плочка за Вирусологична експресна диагностика-Siphilis 100 теста в кутия</t>
  </si>
  <si>
    <t>СПЕЦИАЛИЗИРАНИ ВОДАЧИ ЗА ПЕРИФЕРНА АНГИОПЛАСТИКА</t>
  </si>
  <si>
    <t>Брой</t>
  </si>
  <si>
    <t>Единична цена в лева без ДДС</t>
  </si>
  <si>
    <t>Стойност в лева без ДДС</t>
  </si>
  <si>
    <t>Стойност в лева с ДДС</t>
  </si>
  <si>
    <t>cena</t>
  </si>
  <si>
    <t>Bez_DDS</t>
  </si>
  <si>
    <t>S_DDS</t>
  </si>
  <si>
    <t>ХV.</t>
  </si>
  <si>
    <t>Коронарен дилатационен водач Тип Х</t>
  </si>
  <si>
    <t>Коронарен дилатационен водач Тип ХІ</t>
  </si>
  <si>
    <t>Коронарен дилатационен водач Тип ХV</t>
  </si>
  <si>
    <t>Коронарен дилатационен водач Тип ХVІ</t>
  </si>
  <si>
    <t>Диагностичен водач тип ІХ</t>
  </si>
  <si>
    <t>Въвеждащ коронарен катетър тип ІІ</t>
  </si>
  <si>
    <t>Пункционни игли за водачи</t>
  </si>
  <si>
    <t>ПОМОЩНИ КОНСУМАТИВИ ЗА КАРДИОСТИМУЛАТОР</t>
  </si>
  <si>
    <t>Медицински силикон модел-АС-0130</t>
  </si>
  <si>
    <t>Инструмент за изрязване и отстраняване на електрод-мод-IS-1-II</t>
  </si>
  <si>
    <t>Накрайник за отрязан електрод-мод 4080</t>
  </si>
  <si>
    <t>PSA апарат самостоятелен-с кабел за измерване параметрите на електрода.</t>
  </si>
  <si>
    <t>Пациентен кабел за измерване параметрите на пациента съвместим със самостоятелен РSA.</t>
  </si>
  <si>
    <t>ИНТРОДЮСЕРИ  И ДИАГНОСТИЧНИ ВОДАЧИ ЗА КАРДИОЛОГИЧНА ДЕЙНОСТ</t>
  </si>
  <si>
    <t>VІІІ</t>
  </si>
  <si>
    <t xml:space="preserve">Къс лайтунг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</si>
</sst>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"/>
    <numFmt numFmtId="177" formatCode="0.00;;"/>
  </numFmts>
  <fonts count="27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textRotation="90" wrapText="1"/>
      <protection/>
    </xf>
    <xf numFmtId="2" fontId="2" fillId="0" borderId="13" xfId="0" applyNumberFormat="1" applyFont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left" vertical="top" wrapText="1"/>
      <protection/>
    </xf>
    <xf numFmtId="2" fontId="2" fillId="24" borderId="15" xfId="0" applyNumberFormat="1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2" fontId="2" fillId="4" borderId="0" xfId="0" applyNumberFormat="1" applyFont="1" applyFill="1" applyAlignment="1" applyProtection="1">
      <alignment/>
      <protection/>
    </xf>
    <xf numFmtId="0" fontId="2" fillId="4" borderId="0" xfId="0" applyFont="1" applyFill="1" applyAlignment="1">
      <alignment/>
    </xf>
    <xf numFmtId="177" fontId="2" fillId="4" borderId="16" xfId="0" applyNumberFormat="1" applyFont="1" applyFill="1" applyBorder="1" applyAlignment="1">
      <alignment/>
    </xf>
    <xf numFmtId="49" fontId="23" fillId="4" borderId="17" xfId="0" applyNumberFormat="1" applyFont="1" applyFill="1" applyBorder="1" applyAlignment="1" applyProtection="1">
      <alignment vertical="top" wrapText="1"/>
      <protection/>
    </xf>
    <xf numFmtId="49" fontId="24" fillId="4" borderId="16" xfId="0" applyNumberFormat="1" applyFont="1" applyFill="1" applyBorder="1" applyAlignment="1" applyProtection="1">
      <alignment vertical="top" wrapText="1"/>
      <protection/>
    </xf>
    <xf numFmtId="49" fontId="24" fillId="4" borderId="16" xfId="0" applyNumberFormat="1" applyFont="1" applyFill="1" applyBorder="1" applyAlignment="1" applyProtection="1">
      <alignment horizontal="center" vertical="top" wrapText="1"/>
      <protection/>
    </xf>
    <xf numFmtId="49" fontId="23" fillId="4" borderId="16" xfId="0" applyNumberFormat="1" applyFont="1" applyFill="1" applyBorder="1" applyAlignment="1" applyProtection="1">
      <alignment vertical="top" wrapText="1"/>
      <protection/>
    </xf>
    <xf numFmtId="49" fontId="2" fillId="4" borderId="18" xfId="0" applyNumberFormat="1" applyFont="1" applyFill="1" applyBorder="1" applyAlignment="1" applyProtection="1">
      <alignment vertical="top" wrapText="1"/>
      <protection/>
    </xf>
    <xf numFmtId="49" fontId="2" fillId="4" borderId="15" xfId="0" applyNumberFormat="1" applyFont="1" applyFill="1" applyBorder="1" applyAlignment="1" applyProtection="1">
      <alignment/>
      <protection/>
    </xf>
    <xf numFmtId="49" fontId="24" fillId="4" borderId="16" xfId="0" applyNumberFormat="1" applyFont="1" applyFill="1" applyBorder="1" applyAlignment="1" applyProtection="1">
      <alignment horizontal="left" vertical="top" wrapText="1"/>
      <protection/>
    </xf>
    <xf numFmtId="49" fontId="23" fillId="4" borderId="16" xfId="0" applyNumberFormat="1" applyFont="1" applyFill="1" applyBorder="1" applyAlignment="1" applyProtection="1">
      <alignment horizontal="left" vertical="top" wrapText="1"/>
      <protection/>
    </xf>
    <xf numFmtId="49" fontId="2" fillId="4" borderId="16" xfId="0" applyNumberFormat="1" applyFont="1" applyFill="1" applyBorder="1" applyAlignment="1" applyProtection="1">
      <alignment vertical="top" wrapText="1"/>
      <protection/>
    </xf>
    <xf numFmtId="49" fontId="2" fillId="4" borderId="16" xfId="0" applyNumberFormat="1" applyFont="1" applyFill="1" applyBorder="1" applyAlignment="1" applyProtection="1">
      <alignment wrapText="1"/>
      <protection/>
    </xf>
    <xf numFmtId="49" fontId="2" fillId="4" borderId="16" xfId="0" applyNumberFormat="1" applyFont="1" applyFill="1" applyBorder="1" applyAlignment="1" applyProtection="1">
      <alignment/>
      <protection/>
    </xf>
    <xf numFmtId="49" fontId="24" fillId="4" borderId="17" xfId="0" applyNumberFormat="1" applyFont="1" applyFill="1" applyBorder="1" applyAlignment="1" applyProtection="1">
      <alignment horizontal="left" vertical="top" wrapText="1"/>
      <protection/>
    </xf>
    <xf numFmtId="49" fontId="24" fillId="4" borderId="19" xfId="0" applyNumberFormat="1" applyFont="1" applyFill="1" applyBorder="1" applyAlignment="1" applyProtection="1">
      <alignment vertical="top" wrapText="1"/>
      <protection/>
    </xf>
    <xf numFmtId="49" fontId="2" fillId="4" borderId="16" xfId="0" applyNumberFormat="1" applyFont="1" applyFill="1" applyBorder="1" applyAlignment="1" applyProtection="1">
      <alignment horizontal="center" vertical="top" wrapText="1"/>
      <protection/>
    </xf>
    <xf numFmtId="49" fontId="23" fillId="4" borderId="17" xfId="0" applyNumberFormat="1" applyFont="1" applyFill="1" applyBorder="1" applyAlignment="1" applyProtection="1">
      <alignment horizontal="left" vertical="top" wrapText="1"/>
      <protection/>
    </xf>
    <xf numFmtId="49" fontId="2" fillId="4" borderId="16" xfId="0" applyNumberFormat="1" applyFont="1" applyFill="1" applyBorder="1" applyAlignment="1" applyProtection="1">
      <alignment horizontal="center" wrapText="1"/>
      <protection/>
    </xf>
    <xf numFmtId="0" fontId="23" fillId="4" borderId="17" xfId="0" applyFont="1" applyFill="1" applyBorder="1" applyAlignment="1">
      <alignment horizontal="left" vertical="top" wrapText="1"/>
    </xf>
    <xf numFmtId="0" fontId="23" fillId="4" borderId="16" xfId="0" applyFont="1" applyFill="1" applyBorder="1" applyAlignment="1">
      <alignment horizontal="left" vertical="top" wrapText="1"/>
    </xf>
    <xf numFmtId="0" fontId="23" fillId="4" borderId="16" xfId="0" applyNumberFormat="1" applyFont="1" applyFill="1" applyBorder="1" applyAlignment="1">
      <alignment horizontal="left" vertical="top" wrapText="1"/>
    </xf>
    <xf numFmtId="0" fontId="23" fillId="4" borderId="16" xfId="34" applyFont="1" applyFill="1" applyBorder="1" applyAlignment="1">
      <alignment horizontal="left" vertical="top" wrapText="1"/>
      <protection/>
    </xf>
    <xf numFmtId="49" fontId="2" fillId="0" borderId="16" xfId="0" applyNumberFormat="1" applyFont="1" applyFill="1" applyBorder="1" applyAlignment="1" applyProtection="1">
      <alignment vertical="top" wrapText="1"/>
      <protection locked="0"/>
    </xf>
    <xf numFmtId="176" fontId="2" fillId="0" borderId="16" xfId="0" applyNumberFormat="1" applyFont="1" applyFill="1" applyBorder="1" applyAlignment="1" applyProtection="1">
      <alignment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Alignment="1">
      <alignment/>
    </xf>
    <xf numFmtId="0" fontId="2" fillId="4" borderId="16" xfId="0" applyFont="1" applyFill="1" applyBorder="1" applyAlignment="1" applyProtection="1">
      <alignment horizontal="center" vertical="top" wrapText="1"/>
      <protection/>
    </xf>
    <xf numFmtId="0" fontId="1" fillId="4" borderId="16" xfId="0" applyFont="1" applyFill="1" applyBorder="1" applyAlignment="1" applyProtection="1">
      <alignment horizontal="center" vertical="top" wrapText="1"/>
      <protection/>
    </xf>
    <xf numFmtId="0" fontId="2" fillId="4" borderId="16" xfId="0" applyFont="1" applyFill="1" applyBorder="1" applyAlignment="1" applyProtection="1">
      <alignment horizontal="center" vertical="top" textRotation="90" wrapText="1"/>
      <protection/>
    </xf>
    <xf numFmtId="2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" fillId="24" borderId="20" xfId="0" applyFont="1" applyFill="1" applyBorder="1" applyAlignment="1" applyProtection="1">
      <alignment horizontal="left" vertical="top" wrapText="1"/>
      <protection/>
    </xf>
    <xf numFmtId="0" fontId="2" fillId="24" borderId="14" xfId="0" applyFont="1" applyFill="1" applyBorder="1" applyAlignment="1" applyProtection="1">
      <alignment horizontal="left" vertical="top" wrapText="1"/>
      <protection/>
    </xf>
    <xf numFmtId="0" fontId="2" fillId="24" borderId="21" xfId="0" applyFont="1" applyFill="1" applyBorder="1" applyAlignment="1" applyProtection="1">
      <alignment horizontal="left" vertical="top" wrapText="1"/>
      <protection/>
    </xf>
    <xf numFmtId="0" fontId="1" fillId="4" borderId="0" xfId="0" applyFont="1" applyFill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2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3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B1">
      <pane ySplit="7" topLeftCell="BM83" activePane="bottomLeft" state="frozen"/>
      <selection pane="topLeft" activeCell="B1" sqref="B1"/>
      <selection pane="bottomLeft" activeCell="J99" sqref="J99"/>
    </sheetView>
  </sheetViews>
  <sheetFormatPr defaultColWidth="8.8515625" defaultRowHeight="12.75"/>
  <cols>
    <col min="1" max="1" width="5.7109375" style="1" hidden="1" customWidth="1"/>
    <col min="2" max="2" width="5.8515625" style="1" customWidth="1"/>
    <col min="3" max="3" width="11.140625" style="1" customWidth="1"/>
    <col min="4" max="4" width="44.57421875" style="1" customWidth="1"/>
    <col min="5" max="5" width="5.28125" style="1" customWidth="1"/>
    <col min="6" max="6" width="9.00390625" style="1" customWidth="1"/>
    <col min="7" max="7" width="29.421875" style="1" customWidth="1"/>
    <col min="8" max="8" width="9.421875" style="1" customWidth="1"/>
    <col min="9" max="9" width="10.8515625" style="1" customWidth="1"/>
    <col min="10" max="10" width="11.7109375" style="2" customWidth="1"/>
    <col min="11" max="11" width="8.8515625" style="1" hidden="1" customWidth="1"/>
    <col min="12" max="12" width="1.57421875" style="1" hidden="1" customWidth="1"/>
    <col min="13" max="13" width="8.8515625" style="1" customWidth="1"/>
    <col min="14" max="16384" width="8.8515625" style="1" customWidth="1"/>
  </cols>
  <sheetData>
    <row r="1" spans="1:10" ht="12">
      <c r="A1" s="14"/>
      <c r="B1" s="54" t="s">
        <v>1</v>
      </c>
      <c r="C1" s="54"/>
      <c r="D1" s="54"/>
      <c r="E1" s="54"/>
      <c r="F1" s="54"/>
      <c r="G1" s="54"/>
      <c r="H1" s="54"/>
      <c r="I1" s="54"/>
      <c r="J1" s="54"/>
    </row>
    <row r="2" spans="1:10" ht="12">
      <c r="A2" s="14"/>
      <c r="B2" s="55" t="s">
        <v>2</v>
      </c>
      <c r="C2" s="55"/>
      <c r="D2" s="55"/>
      <c r="E2" s="55"/>
      <c r="F2" s="55"/>
      <c r="G2" s="55"/>
      <c r="H2" s="55"/>
      <c r="I2" s="55"/>
      <c r="J2" s="55"/>
    </row>
    <row r="3" spans="1:10" ht="42.75" customHeight="1">
      <c r="A3" s="14"/>
      <c r="B3" s="56" t="s">
        <v>91</v>
      </c>
      <c r="C3" s="56"/>
      <c r="D3" s="56"/>
      <c r="E3" s="56"/>
      <c r="F3" s="56"/>
      <c r="G3" s="56"/>
      <c r="H3" s="56"/>
      <c r="I3" s="56"/>
      <c r="J3" s="56"/>
    </row>
    <row r="4" spans="1:10" ht="12">
      <c r="A4" s="14"/>
      <c r="B4" s="52" t="s">
        <v>94</v>
      </c>
      <c r="C4" s="52"/>
      <c r="D4" s="53"/>
      <c r="E4" s="53"/>
      <c r="F4" s="53"/>
      <c r="G4" s="53"/>
      <c r="H4" s="53"/>
      <c r="I4" s="53"/>
      <c r="J4" s="53"/>
    </row>
    <row r="5" spans="1:10" s="3" customFormat="1" ht="12">
      <c r="A5" s="12"/>
      <c r="B5" s="12"/>
      <c r="C5" s="12"/>
      <c r="D5" s="12"/>
      <c r="E5" s="12"/>
      <c r="F5" s="12"/>
      <c r="G5" s="12"/>
      <c r="H5" s="12"/>
      <c r="I5" s="12"/>
      <c r="J5" s="13"/>
    </row>
    <row r="6" spans="1:10" s="3" customFormat="1" ht="110.25" customHeight="1">
      <c r="A6" s="12"/>
      <c r="B6" s="44" t="s">
        <v>45</v>
      </c>
      <c r="C6" s="44" t="s">
        <v>46</v>
      </c>
      <c r="D6" s="45" t="s">
        <v>92</v>
      </c>
      <c r="E6" s="44" t="s">
        <v>158</v>
      </c>
      <c r="F6" s="44" t="s">
        <v>159</v>
      </c>
      <c r="G6" s="44" t="s">
        <v>93</v>
      </c>
      <c r="H6" s="44" t="s">
        <v>176</v>
      </c>
      <c r="I6" s="46" t="s">
        <v>177</v>
      </c>
      <c r="J6" s="47" t="s">
        <v>178</v>
      </c>
    </row>
    <row r="7" spans="1:10" s="3" customFormat="1" ht="24" hidden="1">
      <c r="A7" s="3" t="s">
        <v>163</v>
      </c>
      <c r="B7" s="4" t="s">
        <v>164</v>
      </c>
      <c r="C7" s="5" t="s">
        <v>165</v>
      </c>
      <c r="D7" s="6" t="s">
        <v>166</v>
      </c>
      <c r="E7" s="5" t="s">
        <v>167</v>
      </c>
      <c r="F7" s="7" t="s">
        <v>168</v>
      </c>
      <c r="G7" s="5" t="s">
        <v>169</v>
      </c>
      <c r="H7" s="5" t="s">
        <v>179</v>
      </c>
      <c r="I7" s="8" t="s">
        <v>180</v>
      </c>
      <c r="J7" s="9" t="s">
        <v>181</v>
      </c>
    </row>
    <row r="8" spans="1:12" s="3" customFormat="1" ht="12" hidden="1">
      <c r="A8" s="3">
        <f>IF(L8&gt;0,$D$4,"")</f>
      </c>
      <c r="B8" s="49" t="s">
        <v>90</v>
      </c>
      <c r="C8" s="50"/>
      <c r="D8" s="50"/>
      <c r="E8" s="50"/>
      <c r="F8" s="51"/>
      <c r="G8" s="10"/>
      <c r="H8" s="10"/>
      <c r="I8" s="10"/>
      <c r="J8" s="11"/>
      <c r="L8" s="1">
        <f aca="true" t="shared" si="0" ref="L8:L29">IF(H8&gt;0,1,0)</f>
        <v>0</v>
      </c>
    </row>
    <row r="9" spans="1:12" s="3" customFormat="1" ht="25.5">
      <c r="A9" s="3">
        <f aca="true" t="shared" si="1" ref="A9:A29">IF(L9&gt;0,$D$4,"")</f>
      </c>
      <c r="B9" s="16" t="s">
        <v>160</v>
      </c>
      <c r="C9" s="17" t="s">
        <v>6</v>
      </c>
      <c r="D9" s="18" t="s">
        <v>161</v>
      </c>
      <c r="E9" s="19"/>
      <c r="F9" s="19"/>
      <c r="G9" s="20"/>
      <c r="H9" s="20"/>
      <c r="I9" s="20"/>
      <c r="J9" s="21"/>
      <c r="L9" s="1">
        <f t="shared" si="0"/>
        <v>0</v>
      </c>
    </row>
    <row r="10" spans="1:12" ht="63.75">
      <c r="A10" s="3">
        <f t="shared" si="1"/>
      </c>
      <c r="B10" s="32">
        <v>7</v>
      </c>
      <c r="C10" s="33" t="s">
        <v>7</v>
      </c>
      <c r="D10" s="33" t="s">
        <v>40</v>
      </c>
      <c r="E10" s="33" t="s">
        <v>162</v>
      </c>
      <c r="F10" s="33">
        <v>80</v>
      </c>
      <c r="G10" s="36"/>
      <c r="H10" s="37"/>
      <c r="I10" s="15">
        <f aca="true" t="shared" si="2" ref="I10:I30">H10*F10</f>
        <v>0</v>
      </c>
      <c r="J10" s="15">
        <f aca="true" t="shared" si="3" ref="J10:J30">I10*1.2</f>
        <v>0</v>
      </c>
      <c r="L10" s="1">
        <f t="shared" si="0"/>
        <v>0</v>
      </c>
    </row>
    <row r="11" spans="1:12" ht="51">
      <c r="A11" s="3">
        <f t="shared" si="1"/>
      </c>
      <c r="B11" s="32">
        <v>8</v>
      </c>
      <c r="C11" s="33" t="s">
        <v>8</v>
      </c>
      <c r="D11" s="33" t="s">
        <v>41</v>
      </c>
      <c r="E11" s="33" t="s">
        <v>162</v>
      </c>
      <c r="F11" s="33">
        <v>40</v>
      </c>
      <c r="G11" s="36"/>
      <c r="H11" s="37"/>
      <c r="I11" s="15">
        <f t="shared" si="2"/>
        <v>0</v>
      </c>
      <c r="J11" s="15">
        <f t="shared" si="3"/>
        <v>0</v>
      </c>
      <c r="L11" s="1">
        <f t="shared" si="0"/>
        <v>0</v>
      </c>
    </row>
    <row r="12" spans="1:12" ht="89.25">
      <c r="A12" s="3">
        <f t="shared" si="1"/>
      </c>
      <c r="B12" s="32">
        <v>9</v>
      </c>
      <c r="C12" s="33" t="s">
        <v>9</v>
      </c>
      <c r="D12" s="33" t="s">
        <v>42</v>
      </c>
      <c r="E12" s="33" t="s">
        <v>162</v>
      </c>
      <c r="F12" s="33">
        <v>60</v>
      </c>
      <c r="G12" s="36"/>
      <c r="H12" s="37"/>
      <c r="I12" s="15">
        <f t="shared" si="2"/>
        <v>0</v>
      </c>
      <c r="J12" s="15">
        <f t="shared" si="3"/>
        <v>0</v>
      </c>
      <c r="L12" s="1">
        <f t="shared" si="0"/>
        <v>0</v>
      </c>
    </row>
    <row r="13" spans="1:12" ht="63.75">
      <c r="A13" s="3">
        <f t="shared" si="1"/>
      </c>
      <c r="B13" s="32">
        <v>10</v>
      </c>
      <c r="C13" s="33" t="s">
        <v>183</v>
      </c>
      <c r="D13" s="33" t="s">
        <v>96</v>
      </c>
      <c r="E13" s="33" t="s">
        <v>162</v>
      </c>
      <c r="F13" s="33">
        <v>60</v>
      </c>
      <c r="G13" s="36"/>
      <c r="H13" s="37"/>
      <c r="I13" s="15">
        <f t="shared" si="2"/>
        <v>0</v>
      </c>
      <c r="J13" s="15">
        <f t="shared" si="3"/>
        <v>0</v>
      </c>
      <c r="L13" s="1">
        <f t="shared" si="0"/>
        <v>0</v>
      </c>
    </row>
    <row r="14" spans="1:12" ht="51">
      <c r="A14" s="3">
        <f t="shared" si="1"/>
      </c>
      <c r="B14" s="32">
        <v>11</v>
      </c>
      <c r="C14" s="33" t="s">
        <v>184</v>
      </c>
      <c r="D14" s="33" t="s">
        <v>97</v>
      </c>
      <c r="E14" s="33" t="s">
        <v>162</v>
      </c>
      <c r="F14" s="33">
        <v>80</v>
      </c>
      <c r="G14" s="36"/>
      <c r="H14" s="37"/>
      <c r="I14" s="15">
        <f t="shared" si="2"/>
        <v>0</v>
      </c>
      <c r="J14" s="15">
        <f t="shared" si="3"/>
        <v>0</v>
      </c>
      <c r="L14" s="1">
        <f t="shared" si="0"/>
        <v>0</v>
      </c>
    </row>
    <row r="15" spans="1:12" ht="51">
      <c r="A15" s="3">
        <f t="shared" si="1"/>
      </c>
      <c r="B15" s="32">
        <v>12</v>
      </c>
      <c r="C15" s="33" t="s">
        <v>10</v>
      </c>
      <c r="D15" s="33" t="s">
        <v>98</v>
      </c>
      <c r="E15" s="33" t="s">
        <v>162</v>
      </c>
      <c r="F15" s="33">
        <v>80</v>
      </c>
      <c r="G15" s="36"/>
      <c r="H15" s="37"/>
      <c r="I15" s="15">
        <f t="shared" si="2"/>
        <v>0</v>
      </c>
      <c r="J15" s="15">
        <f t="shared" si="3"/>
        <v>0</v>
      </c>
      <c r="L15" s="1">
        <f t="shared" si="0"/>
        <v>0</v>
      </c>
    </row>
    <row r="16" spans="1:12" ht="51">
      <c r="A16" s="3">
        <f t="shared" si="1"/>
      </c>
      <c r="B16" s="32">
        <v>13</v>
      </c>
      <c r="C16" s="33" t="s">
        <v>11</v>
      </c>
      <c r="D16" s="33" t="s">
        <v>99</v>
      </c>
      <c r="E16" s="33" t="s">
        <v>162</v>
      </c>
      <c r="F16" s="33">
        <v>80</v>
      </c>
      <c r="G16" s="36"/>
      <c r="H16" s="37"/>
      <c r="I16" s="15">
        <f t="shared" si="2"/>
        <v>0</v>
      </c>
      <c r="J16" s="15">
        <f t="shared" si="3"/>
        <v>0</v>
      </c>
      <c r="L16" s="1">
        <f t="shared" si="0"/>
        <v>0</v>
      </c>
    </row>
    <row r="17" spans="1:12" ht="76.5">
      <c r="A17" s="3">
        <f t="shared" si="1"/>
      </c>
      <c r="B17" s="32">
        <v>15</v>
      </c>
      <c r="C17" s="33" t="s">
        <v>185</v>
      </c>
      <c r="D17" s="33" t="s">
        <v>100</v>
      </c>
      <c r="E17" s="33" t="s">
        <v>175</v>
      </c>
      <c r="F17" s="33">
        <v>20</v>
      </c>
      <c r="G17" s="36"/>
      <c r="H17" s="37"/>
      <c r="I17" s="15">
        <f t="shared" si="2"/>
        <v>0</v>
      </c>
      <c r="J17" s="15">
        <f t="shared" si="3"/>
        <v>0</v>
      </c>
      <c r="L17" s="1">
        <f t="shared" si="0"/>
        <v>0</v>
      </c>
    </row>
    <row r="18" spans="1:12" ht="76.5">
      <c r="A18" s="3">
        <f t="shared" si="1"/>
      </c>
      <c r="B18" s="32">
        <v>16</v>
      </c>
      <c r="C18" s="33" t="s">
        <v>186</v>
      </c>
      <c r="D18" s="33" t="s">
        <v>26</v>
      </c>
      <c r="E18" s="33" t="s">
        <v>175</v>
      </c>
      <c r="F18" s="33">
        <v>20</v>
      </c>
      <c r="G18" s="36"/>
      <c r="H18" s="37"/>
      <c r="I18" s="15">
        <f t="shared" si="2"/>
        <v>0</v>
      </c>
      <c r="J18" s="15">
        <f t="shared" si="3"/>
        <v>0</v>
      </c>
      <c r="L18" s="1">
        <f t="shared" si="0"/>
        <v>0</v>
      </c>
    </row>
    <row r="19" spans="1:12" ht="63.75">
      <c r="A19" s="3">
        <f t="shared" si="1"/>
      </c>
      <c r="B19" s="32">
        <v>17</v>
      </c>
      <c r="C19" s="33" t="s">
        <v>12</v>
      </c>
      <c r="D19" s="33" t="s">
        <v>27</v>
      </c>
      <c r="E19" s="33" t="s">
        <v>175</v>
      </c>
      <c r="F19" s="33">
        <v>60</v>
      </c>
      <c r="G19" s="36"/>
      <c r="H19" s="37"/>
      <c r="I19" s="15">
        <f t="shared" si="2"/>
        <v>0</v>
      </c>
      <c r="J19" s="15">
        <f t="shared" si="3"/>
        <v>0</v>
      </c>
      <c r="L19" s="1">
        <f t="shared" si="0"/>
        <v>0</v>
      </c>
    </row>
    <row r="20" spans="1:12" ht="63.75">
      <c r="A20" s="3">
        <f t="shared" si="1"/>
      </c>
      <c r="B20" s="32">
        <v>18</v>
      </c>
      <c r="C20" s="33" t="s">
        <v>13</v>
      </c>
      <c r="D20" s="33" t="s">
        <v>28</v>
      </c>
      <c r="E20" s="33" t="s">
        <v>162</v>
      </c>
      <c r="F20" s="33">
        <v>80</v>
      </c>
      <c r="G20" s="36"/>
      <c r="H20" s="37"/>
      <c r="I20" s="15">
        <f t="shared" si="2"/>
        <v>0</v>
      </c>
      <c r="J20" s="15">
        <f t="shared" si="3"/>
        <v>0</v>
      </c>
      <c r="L20" s="1">
        <f t="shared" si="0"/>
        <v>0</v>
      </c>
    </row>
    <row r="21" spans="1:12" ht="25.5">
      <c r="A21" s="3">
        <f t="shared" si="1"/>
      </c>
      <c r="B21" s="27" t="s">
        <v>61</v>
      </c>
      <c r="C21" s="23"/>
      <c r="D21" s="22" t="s">
        <v>14</v>
      </c>
      <c r="E21" s="23"/>
      <c r="F21" s="23"/>
      <c r="G21" s="24"/>
      <c r="H21" s="25"/>
      <c r="I21" s="15">
        <f t="shared" si="2"/>
        <v>0</v>
      </c>
      <c r="J21" s="15">
        <f t="shared" si="3"/>
        <v>0</v>
      </c>
      <c r="L21" s="1">
        <f t="shared" si="0"/>
        <v>0</v>
      </c>
    </row>
    <row r="22" spans="1:12" ht="38.25">
      <c r="A22" s="3">
        <f t="shared" si="1"/>
      </c>
      <c r="B22" s="32">
        <v>23</v>
      </c>
      <c r="C22" s="33" t="s">
        <v>15</v>
      </c>
      <c r="D22" s="33" t="s">
        <v>29</v>
      </c>
      <c r="E22" s="33" t="s">
        <v>162</v>
      </c>
      <c r="F22" s="33">
        <v>60</v>
      </c>
      <c r="G22" s="36"/>
      <c r="H22" s="37"/>
      <c r="I22" s="15">
        <f t="shared" si="2"/>
        <v>0</v>
      </c>
      <c r="J22" s="15">
        <f t="shared" si="3"/>
        <v>0</v>
      </c>
      <c r="L22" s="1">
        <f t="shared" si="0"/>
        <v>0</v>
      </c>
    </row>
    <row r="23" spans="1:12" ht="51">
      <c r="A23" s="3">
        <f t="shared" si="1"/>
      </c>
      <c r="B23" s="32">
        <v>25</v>
      </c>
      <c r="C23" s="33" t="s">
        <v>16</v>
      </c>
      <c r="D23" s="33" t="s">
        <v>17</v>
      </c>
      <c r="E23" s="33" t="s">
        <v>162</v>
      </c>
      <c r="F23" s="33">
        <v>20</v>
      </c>
      <c r="G23" s="36"/>
      <c r="H23" s="37"/>
      <c r="I23" s="15">
        <f t="shared" si="2"/>
        <v>0</v>
      </c>
      <c r="J23" s="15">
        <f t="shared" si="3"/>
        <v>0</v>
      </c>
      <c r="L23" s="1">
        <f t="shared" si="0"/>
        <v>0</v>
      </c>
    </row>
    <row r="24" spans="1:12" ht="76.5">
      <c r="A24" s="3">
        <f t="shared" si="1"/>
      </c>
      <c r="B24" s="32">
        <v>26</v>
      </c>
      <c r="C24" s="33" t="s">
        <v>18</v>
      </c>
      <c r="D24" s="33" t="s">
        <v>19</v>
      </c>
      <c r="E24" s="33" t="s">
        <v>162</v>
      </c>
      <c r="F24" s="33">
        <v>10</v>
      </c>
      <c r="G24" s="36"/>
      <c r="H24" s="37"/>
      <c r="I24" s="15">
        <f t="shared" si="2"/>
        <v>0</v>
      </c>
      <c r="J24" s="15">
        <f t="shared" si="3"/>
        <v>0</v>
      </c>
      <c r="L24" s="1">
        <f t="shared" si="0"/>
        <v>0</v>
      </c>
    </row>
    <row r="25" spans="1:12" ht="12.75">
      <c r="A25" s="3">
        <f t="shared" si="1"/>
      </c>
      <c r="B25" s="27" t="s">
        <v>63</v>
      </c>
      <c r="C25" s="23"/>
      <c r="D25" s="22" t="s">
        <v>20</v>
      </c>
      <c r="E25" s="23"/>
      <c r="F25" s="23"/>
      <c r="G25" s="24"/>
      <c r="H25" s="25"/>
      <c r="I25" s="15">
        <f t="shared" si="2"/>
        <v>0</v>
      </c>
      <c r="J25" s="15">
        <f t="shared" si="3"/>
        <v>0</v>
      </c>
      <c r="L25" s="1">
        <f t="shared" si="0"/>
        <v>0</v>
      </c>
    </row>
    <row r="26" spans="1:12" ht="51">
      <c r="A26" s="3">
        <f t="shared" si="1"/>
      </c>
      <c r="B26" s="32">
        <v>28</v>
      </c>
      <c r="C26" s="33" t="s">
        <v>21</v>
      </c>
      <c r="D26" s="33" t="s">
        <v>22</v>
      </c>
      <c r="E26" s="33" t="s">
        <v>23</v>
      </c>
      <c r="F26" s="33">
        <v>40</v>
      </c>
      <c r="G26" s="36"/>
      <c r="H26" s="37"/>
      <c r="I26" s="15">
        <f t="shared" si="2"/>
        <v>0</v>
      </c>
      <c r="J26" s="15">
        <f t="shared" si="3"/>
        <v>0</v>
      </c>
      <c r="L26" s="1">
        <f t="shared" si="0"/>
        <v>0</v>
      </c>
    </row>
    <row r="27" spans="1:12" ht="51" customHeight="1">
      <c r="A27" s="3">
        <f t="shared" si="1"/>
      </c>
      <c r="B27" s="27" t="s">
        <v>64</v>
      </c>
      <c r="C27" s="22"/>
      <c r="D27" s="22" t="s">
        <v>196</v>
      </c>
      <c r="E27" s="23"/>
      <c r="F27" s="23"/>
      <c r="G27" s="24"/>
      <c r="H27" s="25"/>
      <c r="I27" s="15">
        <f t="shared" si="2"/>
        <v>0</v>
      </c>
      <c r="J27" s="15">
        <f t="shared" si="3"/>
        <v>0</v>
      </c>
      <c r="L27" s="1">
        <f t="shared" si="0"/>
        <v>0</v>
      </c>
    </row>
    <row r="28" spans="1:12" ht="38.25">
      <c r="A28" s="3">
        <f t="shared" si="1"/>
      </c>
      <c r="B28" s="32">
        <v>40</v>
      </c>
      <c r="C28" s="33" t="s">
        <v>187</v>
      </c>
      <c r="D28" s="33" t="s">
        <v>62</v>
      </c>
      <c r="E28" s="33" t="s">
        <v>162</v>
      </c>
      <c r="F28" s="33">
        <v>10</v>
      </c>
      <c r="G28" s="36"/>
      <c r="H28" s="37"/>
      <c r="I28" s="15">
        <f t="shared" si="2"/>
        <v>0</v>
      </c>
      <c r="J28" s="15">
        <f t="shared" si="3"/>
        <v>0</v>
      </c>
      <c r="L28" s="1">
        <f t="shared" si="0"/>
        <v>0</v>
      </c>
    </row>
    <row r="29" spans="1:12" s="3" customFormat="1" ht="25.5">
      <c r="A29" s="3">
        <f t="shared" si="1"/>
      </c>
      <c r="B29" s="27" t="s">
        <v>24</v>
      </c>
      <c r="C29" s="22"/>
      <c r="D29" s="22" t="s">
        <v>65</v>
      </c>
      <c r="E29" s="23"/>
      <c r="F29" s="23"/>
      <c r="G29" s="24"/>
      <c r="H29" s="25"/>
      <c r="I29" s="15">
        <f t="shared" si="2"/>
        <v>0</v>
      </c>
      <c r="J29" s="15">
        <f t="shared" si="3"/>
        <v>0</v>
      </c>
      <c r="L29" s="1">
        <f t="shared" si="0"/>
        <v>0</v>
      </c>
    </row>
    <row r="30" spans="1:12" ht="76.5">
      <c r="A30" s="3">
        <f aca="true" t="shared" si="4" ref="A30:A50">IF(L30&gt;0,$D$4,"")</f>
      </c>
      <c r="B30" s="32">
        <v>59</v>
      </c>
      <c r="C30" s="33" t="s">
        <v>188</v>
      </c>
      <c r="D30" s="33" t="s">
        <v>25</v>
      </c>
      <c r="E30" s="33" t="s">
        <v>162</v>
      </c>
      <c r="F30" s="33">
        <v>50</v>
      </c>
      <c r="G30" s="36"/>
      <c r="H30" s="37"/>
      <c r="I30" s="15">
        <f t="shared" si="2"/>
        <v>0</v>
      </c>
      <c r="J30" s="15">
        <f t="shared" si="3"/>
        <v>0</v>
      </c>
      <c r="L30" s="1">
        <f aca="true" t="shared" si="5" ref="L30:L50">IF(H30&gt;0,1,0)</f>
        <v>0</v>
      </c>
    </row>
    <row r="31" spans="1:12" ht="25.5">
      <c r="A31" s="3">
        <f t="shared" si="4"/>
      </c>
      <c r="B31" s="27" t="s">
        <v>197</v>
      </c>
      <c r="C31" s="23"/>
      <c r="D31" s="28" t="s">
        <v>113</v>
      </c>
      <c r="E31" s="22"/>
      <c r="F31" s="22"/>
      <c r="G31" s="24"/>
      <c r="H31" s="25"/>
      <c r="I31" s="15">
        <f aca="true" t="shared" si="6" ref="I31:I51">H31*F31</f>
        <v>0</v>
      </c>
      <c r="J31" s="15">
        <f aca="true" t="shared" si="7" ref="J31:J51">I31*1.2</f>
        <v>0</v>
      </c>
      <c r="L31" s="1">
        <f t="shared" si="5"/>
        <v>0</v>
      </c>
    </row>
    <row r="32" spans="1:12" s="3" customFormat="1" ht="15" customHeight="1">
      <c r="A32" s="3">
        <f t="shared" si="4"/>
      </c>
      <c r="B32" s="32">
        <v>64</v>
      </c>
      <c r="C32" s="33" t="s">
        <v>43</v>
      </c>
      <c r="D32" s="33" t="s">
        <v>114</v>
      </c>
      <c r="E32" s="33" t="s">
        <v>162</v>
      </c>
      <c r="F32" s="33">
        <v>2000</v>
      </c>
      <c r="G32" s="38"/>
      <c r="H32" s="37"/>
      <c r="I32" s="15">
        <f t="shared" si="6"/>
        <v>0</v>
      </c>
      <c r="J32" s="15">
        <f t="shared" si="7"/>
        <v>0</v>
      </c>
      <c r="L32" s="1">
        <f t="shared" si="5"/>
        <v>0</v>
      </c>
    </row>
    <row r="33" spans="1:12" ht="38.25">
      <c r="A33" s="3">
        <f t="shared" si="4"/>
      </c>
      <c r="B33" s="32">
        <v>66</v>
      </c>
      <c r="C33" s="33" t="s">
        <v>44</v>
      </c>
      <c r="D33" s="33" t="s">
        <v>115</v>
      </c>
      <c r="E33" s="33" t="s">
        <v>162</v>
      </c>
      <c r="F33" s="33">
        <v>500</v>
      </c>
      <c r="G33" s="39"/>
      <c r="H33" s="37"/>
      <c r="I33" s="15">
        <f t="shared" si="6"/>
        <v>0</v>
      </c>
      <c r="J33" s="15">
        <f t="shared" si="7"/>
        <v>0</v>
      </c>
      <c r="L33" s="1">
        <f t="shared" si="5"/>
        <v>0</v>
      </c>
    </row>
    <row r="34" spans="1:12" ht="63.75">
      <c r="A34" s="3">
        <f t="shared" si="4"/>
      </c>
      <c r="B34" s="32">
        <v>72</v>
      </c>
      <c r="C34" s="33" t="s">
        <v>47</v>
      </c>
      <c r="D34" s="33" t="s">
        <v>116</v>
      </c>
      <c r="E34" s="33" t="s">
        <v>162</v>
      </c>
      <c r="F34" s="33">
        <v>100</v>
      </c>
      <c r="G34" s="39"/>
      <c r="H34" s="37"/>
      <c r="I34" s="15">
        <f t="shared" si="6"/>
        <v>0</v>
      </c>
      <c r="J34" s="15">
        <f t="shared" si="7"/>
        <v>0</v>
      </c>
      <c r="L34" s="1">
        <f t="shared" si="5"/>
        <v>0</v>
      </c>
    </row>
    <row r="35" spans="1:12" ht="38.25">
      <c r="A35" s="3">
        <f t="shared" si="4"/>
      </c>
      <c r="B35" s="32">
        <v>77</v>
      </c>
      <c r="C35" s="33" t="s">
        <v>48</v>
      </c>
      <c r="D35" s="33" t="s">
        <v>117</v>
      </c>
      <c r="E35" s="33" t="s">
        <v>162</v>
      </c>
      <c r="F35" s="33">
        <v>160</v>
      </c>
      <c r="G35" s="39"/>
      <c r="H35" s="37"/>
      <c r="I35" s="15">
        <f t="shared" si="6"/>
        <v>0</v>
      </c>
      <c r="J35" s="15">
        <f t="shared" si="7"/>
        <v>0</v>
      </c>
      <c r="L35" s="1">
        <f t="shared" si="5"/>
        <v>0</v>
      </c>
    </row>
    <row r="36" spans="1:12" ht="38.25">
      <c r="A36" s="3">
        <f t="shared" si="4"/>
      </c>
      <c r="B36" s="32">
        <v>83</v>
      </c>
      <c r="C36" s="33" t="s">
        <v>66</v>
      </c>
      <c r="D36" s="33" t="s">
        <v>118</v>
      </c>
      <c r="E36" s="33" t="s">
        <v>162</v>
      </c>
      <c r="F36" s="33">
        <v>3000</v>
      </c>
      <c r="G36" s="39"/>
      <c r="H36" s="37"/>
      <c r="I36" s="15">
        <f t="shared" si="6"/>
        <v>0</v>
      </c>
      <c r="J36" s="15">
        <f t="shared" si="7"/>
        <v>0</v>
      </c>
      <c r="L36" s="1">
        <f t="shared" si="5"/>
        <v>0</v>
      </c>
    </row>
    <row r="37" spans="1:12" ht="24" customHeight="1">
      <c r="A37" s="3">
        <f t="shared" si="4"/>
      </c>
      <c r="B37" s="32">
        <v>84</v>
      </c>
      <c r="C37" s="33" t="s">
        <v>67</v>
      </c>
      <c r="D37" s="33" t="s">
        <v>68</v>
      </c>
      <c r="E37" s="33" t="s">
        <v>162</v>
      </c>
      <c r="F37" s="33">
        <v>500</v>
      </c>
      <c r="G37" s="39"/>
      <c r="H37" s="37"/>
      <c r="I37" s="15">
        <f t="shared" si="6"/>
        <v>0</v>
      </c>
      <c r="J37" s="15">
        <f t="shared" si="7"/>
        <v>0</v>
      </c>
      <c r="L37" s="1">
        <f t="shared" si="5"/>
        <v>0</v>
      </c>
    </row>
    <row r="38" spans="1:12" ht="38.25">
      <c r="A38" s="3">
        <f t="shared" si="4"/>
      </c>
      <c r="B38" s="32">
        <v>85</v>
      </c>
      <c r="C38" s="33" t="s">
        <v>69</v>
      </c>
      <c r="D38" s="33" t="s">
        <v>70</v>
      </c>
      <c r="E38" s="33" t="s">
        <v>162</v>
      </c>
      <c r="F38" s="33">
        <v>100</v>
      </c>
      <c r="G38" s="39"/>
      <c r="H38" s="37"/>
      <c r="I38" s="15">
        <f t="shared" si="6"/>
        <v>0</v>
      </c>
      <c r="J38" s="15">
        <f t="shared" si="7"/>
        <v>0</v>
      </c>
      <c r="L38" s="1">
        <f t="shared" si="5"/>
        <v>0</v>
      </c>
    </row>
    <row r="39" spans="1:12" ht="25.5">
      <c r="A39" s="3">
        <f t="shared" si="4"/>
      </c>
      <c r="B39" s="32">
        <v>88</v>
      </c>
      <c r="C39" s="33" t="s">
        <v>49</v>
      </c>
      <c r="D39" s="33" t="s">
        <v>119</v>
      </c>
      <c r="E39" s="33" t="s">
        <v>175</v>
      </c>
      <c r="F39" s="33">
        <v>5</v>
      </c>
      <c r="G39" s="39"/>
      <c r="H39" s="37"/>
      <c r="I39" s="15">
        <f t="shared" si="6"/>
        <v>0</v>
      </c>
      <c r="J39" s="15">
        <f t="shared" si="7"/>
        <v>0</v>
      </c>
      <c r="L39" s="1">
        <f t="shared" si="5"/>
        <v>0</v>
      </c>
    </row>
    <row r="40" spans="1:12" ht="38.25">
      <c r="A40" s="3">
        <f t="shared" si="4"/>
      </c>
      <c r="B40" s="32">
        <v>91</v>
      </c>
      <c r="C40" s="33" t="s">
        <v>50</v>
      </c>
      <c r="D40" s="33" t="s">
        <v>120</v>
      </c>
      <c r="E40" s="33" t="s">
        <v>175</v>
      </c>
      <c r="F40" s="33">
        <v>400</v>
      </c>
      <c r="G40" s="39"/>
      <c r="H40" s="37"/>
      <c r="I40" s="15">
        <f t="shared" si="6"/>
        <v>0</v>
      </c>
      <c r="J40" s="15">
        <f t="shared" si="7"/>
        <v>0</v>
      </c>
      <c r="L40" s="1">
        <f t="shared" si="5"/>
        <v>0</v>
      </c>
    </row>
    <row r="41" spans="1:12" ht="12.75">
      <c r="A41" s="3">
        <f t="shared" si="4"/>
      </c>
      <c r="B41" s="32">
        <v>95</v>
      </c>
      <c r="C41" s="33" t="s">
        <v>51</v>
      </c>
      <c r="D41" s="33" t="s">
        <v>71</v>
      </c>
      <c r="E41" s="33" t="s">
        <v>121</v>
      </c>
      <c r="F41" s="33">
        <v>2000</v>
      </c>
      <c r="G41" s="39"/>
      <c r="H41" s="37"/>
      <c r="I41" s="15">
        <f t="shared" si="6"/>
        <v>0</v>
      </c>
      <c r="J41" s="15">
        <f t="shared" si="7"/>
        <v>0</v>
      </c>
      <c r="L41" s="1">
        <f t="shared" si="5"/>
        <v>0</v>
      </c>
    </row>
    <row r="42" spans="1:12" ht="25.5">
      <c r="A42" s="3">
        <f t="shared" si="4"/>
      </c>
      <c r="B42" s="32">
        <v>102</v>
      </c>
      <c r="C42" s="33" t="s">
        <v>122</v>
      </c>
      <c r="D42" s="33" t="s">
        <v>122</v>
      </c>
      <c r="E42" s="33" t="s">
        <v>123</v>
      </c>
      <c r="F42" s="33">
        <v>16</v>
      </c>
      <c r="G42" s="39"/>
      <c r="H42" s="37"/>
      <c r="I42" s="15">
        <f t="shared" si="6"/>
        <v>0</v>
      </c>
      <c r="J42" s="15">
        <f t="shared" si="7"/>
        <v>0</v>
      </c>
      <c r="L42" s="1">
        <f t="shared" si="5"/>
        <v>0</v>
      </c>
    </row>
    <row r="43" spans="1:12" ht="89.25">
      <c r="A43" s="3">
        <f t="shared" si="4"/>
      </c>
      <c r="B43" s="32">
        <v>103</v>
      </c>
      <c r="C43" s="33" t="s">
        <v>52</v>
      </c>
      <c r="D43" s="33" t="s">
        <v>124</v>
      </c>
      <c r="E43" s="33" t="s">
        <v>125</v>
      </c>
      <c r="F43" s="33">
        <v>600</v>
      </c>
      <c r="G43" s="39"/>
      <c r="H43" s="37"/>
      <c r="I43" s="15">
        <f t="shared" si="6"/>
        <v>0</v>
      </c>
      <c r="J43" s="15">
        <f t="shared" si="7"/>
        <v>0</v>
      </c>
      <c r="L43" s="1">
        <f t="shared" si="5"/>
        <v>0</v>
      </c>
    </row>
    <row r="44" spans="1:12" ht="76.5">
      <c r="A44" s="3">
        <f t="shared" si="4"/>
      </c>
      <c r="B44" s="32">
        <v>104</v>
      </c>
      <c r="C44" s="33" t="s">
        <v>53</v>
      </c>
      <c r="D44" s="33" t="s">
        <v>126</v>
      </c>
      <c r="E44" s="33" t="s">
        <v>127</v>
      </c>
      <c r="F44" s="33">
        <v>800</v>
      </c>
      <c r="G44" s="39"/>
      <c r="H44" s="37"/>
      <c r="I44" s="15">
        <f t="shared" si="6"/>
        <v>0</v>
      </c>
      <c r="J44" s="15">
        <f t="shared" si="7"/>
        <v>0</v>
      </c>
      <c r="L44" s="1">
        <f t="shared" si="5"/>
        <v>0</v>
      </c>
    </row>
    <row r="45" spans="1:12" ht="25.5">
      <c r="A45" s="3">
        <f t="shared" si="4"/>
      </c>
      <c r="B45" s="32">
        <v>105</v>
      </c>
      <c r="C45" s="33" t="s">
        <v>198</v>
      </c>
      <c r="D45" s="33" t="s">
        <v>72</v>
      </c>
      <c r="E45" s="33" t="s">
        <v>128</v>
      </c>
      <c r="F45" s="33">
        <v>2500</v>
      </c>
      <c r="G45" s="39"/>
      <c r="H45" s="37"/>
      <c r="I45" s="15">
        <f t="shared" si="6"/>
        <v>0</v>
      </c>
      <c r="J45" s="15">
        <f t="shared" si="7"/>
        <v>0</v>
      </c>
      <c r="L45" s="1">
        <f t="shared" si="5"/>
        <v>0</v>
      </c>
    </row>
    <row r="46" spans="1:12" ht="51">
      <c r="A46" s="3">
        <f t="shared" si="4"/>
      </c>
      <c r="B46" s="32">
        <v>108</v>
      </c>
      <c r="C46" s="33" t="s">
        <v>54</v>
      </c>
      <c r="D46" s="33" t="s">
        <v>129</v>
      </c>
      <c r="E46" s="33" t="s">
        <v>162</v>
      </c>
      <c r="F46" s="33">
        <v>200</v>
      </c>
      <c r="G46" s="39"/>
      <c r="H46" s="37"/>
      <c r="I46" s="15">
        <f t="shared" si="6"/>
        <v>0</v>
      </c>
      <c r="J46" s="15">
        <f t="shared" si="7"/>
        <v>0</v>
      </c>
      <c r="L46" s="1">
        <f t="shared" si="5"/>
        <v>0</v>
      </c>
    </row>
    <row r="47" spans="1:12" ht="63.75">
      <c r="A47" s="3">
        <f t="shared" si="4"/>
      </c>
      <c r="B47" s="32">
        <v>109</v>
      </c>
      <c r="C47" s="33" t="s">
        <v>55</v>
      </c>
      <c r="D47" s="33" t="s">
        <v>130</v>
      </c>
      <c r="E47" s="33" t="s">
        <v>131</v>
      </c>
      <c r="F47" s="33">
        <v>30</v>
      </c>
      <c r="G47" s="39"/>
      <c r="H47" s="37"/>
      <c r="I47" s="15">
        <f t="shared" si="6"/>
        <v>0</v>
      </c>
      <c r="J47" s="15">
        <f t="shared" si="7"/>
        <v>0</v>
      </c>
      <c r="L47" s="1">
        <f t="shared" si="5"/>
        <v>0</v>
      </c>
    </row>
    <row r="48" spans="1:12" ht="63.75">
      <c r="A48" s="3">
        <f t="shared" si="4"/>
      </c>
      <c r="B48" s="32">
        <v>110</v>
      </c>
      <c r="C48" s="33" t="s">
        <v>132</v>
      </c>
      <c r="D48" s="33" t="s">
        <v>132</v>
      </c>
      <c r="E48" s="33" t="s">
        <v>131</v>
      </c>
      <c r="F48" s="33">
        <v>30</v>
      </c>
      <c r="G48" s="39"/>
      <c r="H48" s="37"/>
      <c r="I48" s="15">
        <f t="shared" si="6"/>
        <v>0</v>
      </c>
      <c r="J48" s="15">
        <f t="shared" si="7"/>
        <v>0</v>
      </c>
      <c r="L48" s="1">
        <f t="shared" si="5"/>
        <v>0</v>
      </c>
    </row>
    <row r="49" spans="1:12" ht="51">
      <c r="A49" s="3">
        <f t="shared" si="4"/>
      </c>
      <c r="B49" s="32">
        <v>111</v>
      </c>
      <c r="C49" s="33" t="s">
        <v>133</v>
      </c>
      <c r="D49" s="33" t="s">
        <v>133</v>
      </c>
      <c r="E49" s="33" t="s">
        <v>134</v>
      </c>
      <c r="F49" s="33">
        <v>400</v>
      </c>
      <c r="G49" s="39"/>
      <c r="H49" s="37"/>
      <c r="I49" s="15">
        <f t="shared" si="6"/>
        <v>0</v>
      </c>
      <c r="J49" s="15">
        <f t="shared" si="7"/>
        <v>0</v>
      </c>
      <c r="L49" s="1">
        <f t="shared" si="5"/>
        <v>0</v>
      </c>
    </row>
    <row r="50" spans="1:12" ht="51">
      <c r="A50" s="3">
        <f t="shared" si="4"/>
      </c>
      <c r="B50" s="32">
        <v>118</v>
      </c>
      <c r="C50" s="33" t="s">
        <v>56</v>
      </c>
      <c r="D50" s="33" t="s">
        <v>135</v>
      </c>
      <c r="E50" s="33" t="s">
        <v>162</v>
      </c>
      <c r="F50" s="34">
        <v>10</v>
      </c>
      <c r="G50" s="39"/>
      <c r="H50" s="37"/>
      <c r="I50" s="15">
        <f t="shared" si="6"/>
        <v>0</v>
      </c>
      <c r="J50" s="15">
        <f t="shared" si="7"/>
        <v>0</v>
      </c>
      <c r="L50" s="1">
        <f t="shared" si="5"/>
        <v>0</v>
      </c>
    </row>
    <row r="51" spans="1:12" ht="89.25">
      <c r="A51" s="3">
        <f aca="true" t="shared" si="8" ref="A51:A59">IF(L51&gt;0,$D$4,"")</f>
      </c>
      <c r="B51" s="32">
        <v>122</v>
      </c>
      <c r="C51" s="33" t="s">
        <v>57</v>
      </c>
      <c r="D51" s="33" t="s">
        <v>170</v>
      </c>
      <c r="E51" s="33" t="s">
        <v>162</v>
      </c>
      <c r="F51" s="34">
        <v>50</v>
      </c>
      <c r="G51" s="39"/>
      <c r="H51" s="37"/>
      <c r="I51" s="15">
        <f t="shared" si="6"/>
        <v>0</v>
      </c>
      <c r="J51" s="15">
        <f t="shared" si="7"/>
        <v>0</v>
      </c>
      <c r="L51" s="1">
        <f aca="true" t="shared" si="9" ref="L51:L59">IF(H51&gt;0,1,0)</f>
        <v>0</v>
      </c>
    </row>
    <row r="52" spans="1:12" ht="89.25">
      <c r="A52" s="3">
        <f t="shared" si="8"/>
      </c>
      <c r="B52" s="32">
        <v>123</v>
      </c>
      <c r="C52" s="33" t="s">
        <v>58</v>
      </c>
      <c r="D52" s="33" t="s">
        <v>171</v>
      </c>
      <c r="E52" s="33" t="s">
        <v>162</v>
      </c>
      <c r="F52" s="34">
        <v>50</v>
      </c>
      <c r="G52" s="39"/>
      <c r="H52" s="37"/>
      <c r="I52" s="15">
        <f aca="true" t="shared" si="10" ref="I52:I59">H52*F52</f>
        <v>0</v>
      </c>
      <c r="J52" s="15">
        <f aca="true" t="shared" si="11" ref="J52:J59">I52*1.2</f>
        <v>0</v>
      </c>
      <c r="L52" s="1">
        <f t="shared" si="9"/>
        <v>0</v>
      </c>
    </row>
    <row r="53" spans="1:12" ht="89.25">
      <c r="A53" s="3">
        <f t="shared" si="8"/>
      </c>
      <c r="B53" s="32">
        <v>124</v>
      </c>
      <c r="C53" s="33" t="s">
        <v>59</v>
      </c>
      <c r="D53" s="33" t="s">
        <v>172</v>
      </c>
      <c r="E53" s="33" t="s">
        <v>162</v>
      </c>
      <c r="F53" s="34">
        <v>50</v>
      </c>
      <c r="G53" s="39"/>
      <c r="H53" s="37"/>
      <c r="I53" s="15">
        <f t="shared" si="10"/>
        <v>0</v>
      </c>
      <c r="J53" s="15">
        <f t="shared" si="11"/>
        <v>0</v>
      </c>
      <c r="L53" s="1">
        <f t="shared" si="9"/>
        <v>0</v>
      </c>
    </row>
    <row r="54" spans="1:12" ht="89.25">
      <c r="A54" s="3">
        <f t="shared" si="8"/>
      </c>
      <c r="B54" s="32">
        <v>125</v>
      </c>
      <c r="C54" s="33" t="s">
        <v>60</v>
      </c>
      <c r="D54" s="33" t="s">
        <v>173</v>
      </c>
      <c r="E54" s="33" t="s">
        <v>162</v>
      </c>
      <c r="F54" s="34">
        <v>50</v>
      </c>
      <c r="G54" s="39"/>
      <c r="H54" s="37"/>
      <c r="I54" s="15">
        <f t="shared" si="10"/>
        <v>0</v>
      </c>
      <c r="J54" s="15">
        <f t="shared" si="11"/>
        <v>0</v>
      </c>
      <c r="L54" s="1">
        <f t="shared" si="9"/>
        <v>0</v>
      </c>
    </row>
    <row r="55" spans="1:12" ht="89.25">
      <c r="A55" s="3">
        <f t="shared" si="8"/>
      </c>
      <c r="B55" s="32">
        <v>130</v>
      </c>
      <c r="C55" s="33" t="s">
        <v>73</v>
      </c>
      <c r="D55" s="33" t="s">
        <v>74</v>
      </c>
      <c r="E55" s="33" t="s">
        <v>162</v>
      </c>
      <c r="F55" s="34">
        <v>5</v>
      </c>
      <c r="G55" s="39"/>
      <c r="H55" s="37"/>
      <c r="I55" s="15">
        <f t="shared" si="10"/>
        <v>0</v>
      </c>
      <c r="J55" s="15">
        <f t="shared" si="11"/>
        <v>0</v>
      </c>
      <c r="L55" s="1">
        <f t="shared" si="9"/>
        <v>0</v>
      </c>
    </row>
    <row r="56" spans="1:12" ht="38.25">
      <c r="A56" s="3">
        <f t="shared" si="8"/>
      </c>
      <c r="B56" s="32">
        <v>141</v>
      </c>
      <c r="C56" s="33" t="s">
        <v>89</v>
      </c>
      <c r="D56" s="33" t="s">
        <v>89</v>
      </c>
      <c r="E56" s="33" t="s">
        <v>162</v>
      </c>
      <c r="F56" s="34">
        <v>24</v>
      </c>
      <c r="G56" s="36"/>
      <c r="H56" s="37"/>
      <c r="I56" s="15">
        <f t="shared" si="10"/>
        <v>0</v>
      </c>
      <c r="J56" s="15">
        <f t="shared" si="11"/>
        <v>0</v>
      </c>
      <c r="L56" s="1">
        <f t="shared" si="9"/>
        <v>0</v>
      </c>
    </row>
    <row r="57" spans="1:12" ht="25.5">
      <c r="A57" s="3">
        <f t="shared" si="8"/>
      </c>
      <c r="B57" s="27" t="s">
        <v>75</v>
      </c>
      <c r="C57" s="23"/>
      <c r="D57" s="22" t="s">
        <v>76</v>
      </c>
      <c r="E57" s="23"/>
      <c r="F57" s="23"/>
      <c r="G57" s="24"/>
      <c r="H57" s="25"/>
      <c r="I57" s="15">
        <f t="shared" si="10"/>
        <v>0</v>
      </c>
      <c r="J57" s="15">
        <f t="shared" si="11"/>
        <v>0</v>
      </c>
      <c r="L57" s="1">
        <f t="shared" si="9"/>
        <v>0</v>
      </c>
    </row>
    <row r="58" spans="1:12" ht="38.25">
      <c r="A58" s="3">
        <f t="shared" si="8"/>
      </c>
      <c r="B58" s="32">
        <v>152</v>
      </c>
      <c r="C58" s="33" t="s">
        <v>189</v>
      </c>
      <c r="D58" s="33" t="s">
        <v>30</v>
      </c>
      <c r="E58" s="33" t="s">
        <v>162</v>
      </c>
      <c r="F58" s="34">
        <v>100</v>
      </c>
      <c r="G58" s="36"/>
      <c r="H58" s="37"/>
      <c r="I58" s="15">
        <f t="shared" si="10"/>
        <v>0</v>
      </c>
      <c r="J58" s="15">
        <f t="shared" si="11"/>
        <v>0</v>
      </c>
      <c r="L58" s="1">
        <f t="shared" si="9"/>
        <v>0</v>
      </c>
    </row>
    <row r="59" spans="1:12" ht="25.5">
      <c r="A59" s="3">
        <f t="shared" si="8"/>
      </c>
      <c r="B59" s="27" t="s">
        <v>101</v>
      </c>
      <c r="C59" s="23"/>
      <c r="D59" s="22" t="s">
        <v>95</v>
      </c>
      <c r="E59" s="23"/>
      <c r="F59" s="23"/>
      <c r="G59" s="29"/>
      <c r="H59" s="25"/>
      <c r="I59" s="15">
        <f t="shared" si="10"/>
        <v>0</v>
      </c>
      <c r="J59" s="15">
        <f t="shared" si="11"/>
        <v>0</v>
      </c>
      <c r="L59" s="1">
        <f t="shared" si="9"/>
        <v>0</v>
      </c>
    </row>
    <row r="60" spans="1:12" ht="63.75">
      <c r="A60" s="3">
        <f aca="true" t="shared" si="12" ref="A60:A73">IF(L60&gt;0,$D$4,"")</f>
      </c>
      <c r="B60" s="32">
        <v>190</v>
      </c>
      <c r="C60" s="33" t="s">
        <v>102</v>
      </c>
      <c r="D60" s="33" t="s">
        <v>103</v>
      </c>
      <c r="E60" s="33" t="s">
        <v>162</v>
      </c>
      <c r="F60" s="34">
        <v>10</v>
      </c>
      <c r="G60" s="36"/>
      <c r="H60" s="37"/>
      <c r="I60" s="15">
        <f aca="true" t="shared" si="13" ref="I60:I73">H60*F60</f>
        <v>0</v>
      </c>
      <c r="J60" s="15">
        <f aca="true" t="shared" si="14" ref="J60:J73">I60*1.2</f>
        <v>0</v>
      </c>
      <c r="L60" s="1">
        <f aca="true" t="shared" si="15" ref="L60:L73">IF(H60&gt;0,1,0)</f>
        <v>0</v>
      </c>
    </row>
    <row r="61" spans="1:12" ht="140.25">
      <c r="A61" s="3">
        <f t="shared" si="12"/>
      </c>
      <c r="B61" s="32">
        <v>193</v>
      </c>
      <c r="C61" s="33" t="s">
        <v>104</v>
      </c>
      <c r="D61" s="33" t="s">
        <v>105</v>
      </c>
      <c r="E61" s="33"/>
      <c r="F61" s="34">
        <v>40</v>
      </c>
      <c r="G61" s="36"/>
      <c r="H61" s="37"/>
      <c r="I61" s="15">
        <f t="shared" si="13"/>
        <v>0</v>
      </c>
      <c r="J61" s="15">
        <f t="shared" si="14"/>
        <v>0</v>
      </c>
      <c r="L61" s="1">
        <f t="shared" si="15"/>
        <v>0</v>
      </c>
    </row>
    <row r="62" spans="1:12" ht="51">
      <c r="A62" s="3">
        <f t="shared" si="12"/>
      </c>
      <c r="B62" s="32">
        <v>195</v>
      </c>
      <c r="C62" s="33" t="s">
        <v>106</v>
      </c>
      <c r="D62" s="33" t="s">
        <v>107</v>
      </c>
      <c r="E62" s="33"/>
      <c r="F62" s="34">
        <v>40</v>
      </c>
      <c r="G62" s="36"/>
      <c r="H62" s="37"/>
      <c r="I62" s="15">
        <f t="shared" si="13"/>
        <v>0</v>
      </c>
      <c r="J62" s="15">
        <f t="shared" si="14"/>
        <v>0</v>
      </c>
      <c r="L62" s="1">
        <f t="shared" si="15"/>
        <v>0</v>
      </c>
    </row>
    <row r="63" spans="1:12" ht="38.25">
      <c r="A63" s="3">
        <f t="shared" si="12"/>
      </c>
      <c r="B63" s="32">
        <v>196</v>
      </c>
      <c r="C63" s="33" t="s">
        <v>108</v>
      </c>
      <c r="D63" s="33" t="s">
        <v>109</v>
      </c>
      <c r="E63" s="33"/>
      <c r="F63" s="34">
        <v>30</v>
      </c>
      <c r="G63" s="36"/>
      <c r="H63" s="37"/>
      <c r="I63" s="15">
        <f t="shared" si="13"/>
        <v>0</v>
      </c>
      <c r="J63" s="15">
        <f t="shared" si="14"/>
        <v>0</v>
      </c>
      <c r="L63" s="1">
        <f t="shared" si="15"/>
        <v>0</v>
      </c>
    </row>
    <row r="64" spans="1:12" ht="25.5">
      <c r="A64" s="3">
        <f t="shared" si="12"/>
      </c>
      <c r="B64" s="27" t="s">
        <v>110</v>
      </c>
      <c r="C64" s="23"/>
      <c r="D64" s="22" t="s">
        <v>174</v>
      </c>
      <c r="E64" s="23"/>
      <c r="F64" s="23"/>
      <c r="G64" s="24"/>
      <c r="H64" s="25"/>
      <c r="I64" s="15">
        <f t="shared" si="13"/>
        <v>0</v>
      </c>
      <c r="J64" s="15">
        <f t="shared" si="14"/>
        <v>0</v>
      </c>
      <c r="L64" s="1">
        <f t="shared" si="15"/>
        <v>0</v>
      </c>
    </row>
    <row r="65" spans="1:12" ht="154.5" customHeight="1">
      <c r="A65" s="3">
        <f t="shared" si="12"/>
      </c>
      <c r="B65" s="32">
        <v>204</v>
      </c>
      <c r="C65" s="33" t="s">
        <v>77</v>
      </c>
      <c r="D65" s="35" t="s">
        <v>78</v>
      </c>
      <c r="E65" s="33"/>
      <c r="F65" s="34">
        <v>100</v>
      </c>
      <c r="G65" s="36"/>
      <c r="H65" s="37"/>
      <c r="I65" s="15">
        <f t="shared" si="13"/>
        <v>0</v>
      </c>
      <c r="J65" s="15">
        <f t="shared" si="14"/>
        <v>0</v>
      </c>
      <c r="L65" s="1">
        <f t="shared" si="15"/>
        <v>0</v>
      </c>
    </row>
    <row r="66" spans="1:12" ht="76.5">
      <c r="A66" s="3">
        <f t="shared" si="12"/>
      </c>
      <c r="B66" s="32">
        <v>205</v>
      </c>
      <c r="C66" s="33" t="s">
        <v>79</v>
      </c>
      <c r="D66" s="33" t="s">
        <v>80</v>
      </c>
      <c r="E66" s="33"/>
      <c r="F66" s="34">
        <v>20</v>
      </c>
      <c r="G66" s="36"/>
      <c r="H66" s="37"/>
      <c r="I66" s="15">
        <f t="shared" si="13"/>
        <v>0</v>
      </c>
      <c r="J66" s="15">
        <f t="shared" si="14"/>
        <v>0</v>
      </c>
      <c r="L66" s="1">
        <f t="shared" si="15"/>
        <v>0</v>
      </c>
    </row>
    <row r="67" spans="1:12" ht="38.25">
      <c r="A67" s="3">
        <f t="shared" si="12"/>
      </c>
      <c r="B67" s="32">
        <v>206</v>
      </c>
      <c r="C67" s="33" t="s">
        <v>81</v>
      </c>
      <c r="D67" s="33" t="s">
        <v>82</v>
      </c>
      <c r="E67" s="33"/>
      <c r="F67" s="34">
        <v>20</v>
      </c>
      <c r="G67" s="36"/>
      <c r="H67" s="37"/>
      <c r="I67" s="15">
        <f t="shared" si="13"/>
        <v>0</v>
      </c>
      <c r="J67" s="15">
        <f t="shared" si="14"/>
        <v>0</v>
      </c>
      <c r="L67" s="1">
        <f t="shared" si="15"/>
        <v>0</v>
      </c>
    </row>
    <row r="68" spans="1:12" ht="38.25">
      <c r="A68" s="3">
        <f t="shared" si="12"/>
      </c>
      <c r="B68" s="32">
        <v>207</v>
      </c>
      <c r="C68" s="33" t="s">
        <v>83</v>
      </c>
      <c r="D68" s="33" t="s">
        <v>84</v>
      </c>
      <c r="E68" s="33"/>
      <c r="F68" s="34">
        <v>30</v>
      </c>
      <c r="G68" s="36"/>
      <c r="H68" s="37"/>
      <c r="I68" s="15">
        <f t="shared" si="13"/>
        <v>0</v>
      </c>
      <c r="J68" s="15">
        <f t="shared" si="14"/>
        <v>0</v>
      </c>
      <c r="L68" s="1">
        <f t="shared" si="15"/>
        <v>0</v>
      </c>
    </row>
    <row r="69" spans="1:12" s="3" customFormat="1" ht="89.25">
      <c r="A69" s="3">
        <f t="shared" si="12"/>
      </c>
      <c r="B69" s="32">
        <v>209</v>
      </c>
      <c r="C69" s="33" t="s">
        <v>85</v>
      </c>
      <c r="D69" s="33" t="s">
        <v>86</v>
      </c>
      <c r="E69" s="33"/>
      <c r="F69" s="34">
        <v>50</v>
      </c>
      <c r="G69" s="36"/>
      <c r="H69" s="37"/>
      <c r="I69" s="15">
        <f t="shared" si="13"/>
        <v>0</v>
      </c>
      <c r="J69" s="15">
        <f t="shared" si="14"/>
        <v>0</v>
      </c>
      <c r="L69" s="1">
        <f t="shared" si="15"/>
        <v>0</v>
      </c>
    </row>
    <row r="70" spans="1:12" ht="60" customHeight="1">
      <c r="A70" s="3">
        <f t="shared" si="12"/>
      </c>
      <c r="B70" s="32">
        <v>210</v>
      </c>
      <c r="C70" s="33" t="s">
        <v>87</v>
      </c>
      <c r="D70" s="33" t="s">
        <v>88</v>
      </c>
      <c r="E70" s="33"/>
      <c r="F70" s="34">
        <v>50</v>
      </c>
      <c r="G70" s="36"/>
      <c r="H70" s="37"/>
      <c r="I70" s="15">
        <f t="shared" si="13"/>
        <v>0</v>
      </c>
      <c r="J70" s="15">
        <f t="shared" si="14"/>
        <v>0</v>
      </c>
      <c r="L70" s="1">
        <f t="shared" si="15"/>
        <v>0</v>
      </c>
    </row>
    <row r="71" spans="1:12" ht="12.75">
      <c r="A71" s="3">
        <f t="shared" si="12"/>
      </c>
      <c r="B71" s="27" t="s">
        <v>182</v>
      </c>
      <c r="C71" s="23"/>
      <c r="D71" s="22" t="s">
        <v>33</v>
      </c>
      <c r="E71" s="23"/>
      <c r="F71" s="23"/>
      <c r="G71" s="24"/>
      <c r="H71" s="25"/>
      <c r="I71" s="15">
        <f t="shared" si="13"/>
        <v>0</v>
      </c>
      <c r="J71" s="15">
        <f t="shared" si="14"/>
        <v>0</v>
      </c>
      <c r="L71" s="1">
        <f t="shared" si="15"/>
        <v>0</v>
      </c>
    </row>
    <row r="72" spans="1:12" ht="127.5">
      <c r="A72" s="3">
        <f t="shared" si="12"/>
      </c>
      <c r="B72" s="32">
        <v>240</v>
      </c>
      <c r="C72" s="33" t="s">
        <v>34</v>
      </c>
      <c r="D72" s="35" t="s">
        <v>35</v>
      </c>
      <c r="E72" s="33"/>
      <c r="F72" s="34">
        <v>5</v>
      </c>
      <c r="G72" s="36"/>
      <c r="H72" s="37"/>
      <c r="I72" s="15">
        <f t="shared" si="13"/>
        <v>0</v>
      </c>
      <c r="J72" s="15">
        <f t="shared" si="14"/>
        <v>0</v>
      </c>
      <c r="L72" s="1">
        <f t="shared" si="15"/>
        <v>0</v>
      </c>
    </row>
    <row r="73" spans="1:12" ht="12.75">
      <c r="A73" s="3">
        <f t="shared" si="12"/>
      </c>
      <c r="B73" s="27" t="s">
        <v>36</v>
      </c>
      <c r="C73" s="23"/>
      <c r="D73" s="22" t="s">
        <v>37</v>
      </c>
      <c r="E73" s="23"/>
      <c r="F73" s="23"/>
      <c r="G73" s="24"/>
      <c r="H73" s="25"/>
      <c r="I73" s="15">
        <f t="shared" si="13"/>
        <v>0</v>
      </c>
      <c r="J73" s="15">
        <f t="shared" si="14"/>
        <v>0</v>
      </c>
      <c r="L73" s="1">
        <f t="shared" si="15"/>
        <v>0</v>
      </c>
    </row>
    <row r="74" spans="1:12" ht="140.25">
      <c r="A74" s="3" t="e">
        <f aca="true" t="shared" si="16" ref="A74:A91">IF(L74&gt;0,$D$4,"")</f>
        <v>#REF!</v>
      </c>
      <c r="B74" s="32">
        <v>243</v>
      </c>
      <c r="C74" s="33" t="s">
        <v>38</v>
      </c>
      <c r="D74" s="35" t="s">
        <v>39</v>
      </c>
      <c r="E74" s="33"/>
      <c r="F74" s="34">
        <v>100</v>
      </c>
      <c r="G74" s="36"/>
      <c r="H74" s="37"/>
      <c r="I74" s="15">
        <f aca="true" t="shared" si="17" ref="I74:I92">H74*F74</f>
        <v>0</v>
      </c>
      <c r="J74" s="15">
        <f aca="true" t="shared" si="18" ref="J74:J92">I74*1.2</f>
        <v>0</v>
      </c>
      <c r="L74" s="1" t="e">
        <f>IF(#REF!&gt;0,1,0)</f>
        <v>#REF!</v>
      </c>
    </row>
    <row r="75" spans="1:12" ht="25.5">
      <c r="A75" s="3" t="e">
        <f t="shared" si="16"/>
        <v>#REF!</v>
      </c>
      <c r="B75" s="27" t="s">
        <v>31</v>
      </c>
      <c r="C75" s="23"/>
      <c r="D75" s="22" t="s">
        <v>32</v>
      </c>
      <c r="E75" s="23"/>
      <c r="F75" s="23"/>
      <c r="G75" s="31"/>
      <c r="H75" s="25"/>
      <c r="I75" s="15">
        <f t="shared" si="17"/>
        <v>0</v>
      </c>
      <c r="J75" s="15">
        <f t="shared" si="18"/>
        <v>0</v>
      </c>
      <c r="L75" s="1" t="e">
        <f>IF(#REF!&gt;0,1,0)</f>
        <v>#REF!</v>
      </c>
    </row>
    <row r="76" spans="1:12" ht="102">
      <c r="A76" s="3" t="e">
        <f t="shared" si="16"/>
        <v>#REF!</v>
      </c>
      <c r="B76" s="32">
        <v>254</v>
      </c>
      <c r="C76" s="33" t="s">
        <v>136</v>
      </c>
      <c r="D76" s="33" t="s">
        <v>137</v>
      </c>
      <c r="E76" s="33"/>
      <c r="F76" s="34">
        <v>20</v>
      </c>
      <c r="G76" s="40"/>
      <c r="H76" s="37"/>
      <c r="I76" s="15">
        <f t="shared" si="17"/>
        <v>0</v>
      </c>
      <c r="J76" s="15">
        <f t="shared" si="18"/>
        <v>0</v>
      </c>
      <c r="L76" s="1" t="e">
        <f>IF(#REF!&gt;0,1,0)</f>
        <v>#REF!</v>
      </c>
    </row>
    <row r="77" spans="1:12" ht="38.25">
      <c r="A77" s="3" t="e">
        <f t="shared" si="16"/>
        <v>#REF!</v>
      </c>
      <c r="B77" s="32">
        <v>256</v>
      </c>
      <c r="C77" s="33" t="s">
        <v>138</v>
      </c>
      <c r="D77" s="33" t="s">
        <v>139</v>
      </c>
      <c r="E77" s="33"/>
      <c r="F77" s="34">
        <v>5</v>
      </c>
      <c r="G77" s="40"/>
      <c r="H77" s="37"/>
      <c r="I77" s="15">
        <f t="shared" si="17"/>
        <v>0</v>
      </c>
      <c r="J77" s="15">
        <f t="shared" si="18"/>
        <v>0</v>
      </c>
      <c r="L77" s="1" t="e">
        <f>IF(#REF!&gt;0,1,0)</f>
        <v>#REF!</v>
      </c>
    </row>
    <row r="78" spans="1:12" ht="12.75">
      <c r="A78" s="3">
        <f t="shared" si="16"/>
      </c>
      <c r="B78" s="27" t="s">
        <v>140</v>
      </c>
      <c r="C78" s="23"/>
      <c r="D78" s="22" t="s">
        <v>141</v>
      </c>
      <c r="E78" s="23"/>
      <c r="F78" s="23"/>
      <c r="G78" s="31"/>
      <c r="H78" s="25"/>
      <c r="I78" s="15">
        <f t="shared" si="17"/>
        <v>0</v>
      </c>
      <c r="J78" s="15">
        <f t="shared" si="18"/>
        <v>0</v>
      </c>
      <c r="L78" s="1">
        <f aca="true" t="shared" si="19" ref="L78:L91">IF(H77&gt;0,1,0)</f>
        <v>0</v>
      </c>
    </row>
    <row r="79" spans="1:12" ht="89.25">
      <c r="A79" s="3">
        <f t="shared" si="16"/>
      </c>
      <c r="B79" s="32">
        <v>257</v>
      </c>
      <c r="C79" s="33" t="s">
        <v>142</v>
      </c>
      <c r="D79" s="33" t="s">
        <v>143</v>
      </c>
      <c r="E79" s="33"/>
      <c r="F79" s="34">
        <v>60</v>
      </c>
      <c r="G79" s="40"/>
      <c r="H79" s="37"/>
      <c r="I79" s="15">
        <f t="shared" si="17"/>
        <v>0</v>
      </c>
      <c r="J79" s="15">
        <f t="shared" si="18"/>
        <v>0</v>
      </c>
      <c r="L79" s="1">
        <f t="shared" si="19"/>
        <v>0</v>
      </c>
    </row>
    <row r="80" spans="1:12" ht="127.5">
      <c r="A80" s="3">
        <f t="shared" si="16"/>
      </c>
      <c r="B80" s="32">
        <v>258</v>
      </c>
      <c r="C80" s="33" t="s">
        <v>144</v>
      </c>
      <c r="D80" s="33" t="s">
        <v>145</v>
      </c>
      <c r="E80" s="33"/>
      <c r="F80" s="34">
        <v>5</v>
      </c>
      <c r="G80" s="41"/>
      <c r="H80" s="37"/>
      <c r="I80" s="15">
        <f t="shared" si="17"/>
        <v>0</v>
      </c>
      <c r="J80" s="15">
        <f t="shared" si="18"/>
        <v>0</v>
      </c>
      <c r="L80" s="1">
        <f t="shared" si="19"/>
        <v>0</v>
      </c>
    </row>
    <row r="81" spans="1:12" ht="76.5">
      <c r="A81" s="3">
        <f t="shared" si="16"/>
      </c>
      <c r="B81" s="32">
        <v>259</v>
      </c>
      <c r="C81" s="33" t="s">
        <v>146</v>
      </c>
      <c r="D81" s="33" t="s">
        <v>147</v>
      </c>
      <c r="E81" s="33"/>
      <c r="F81" s="34">
        <v>5</v>
      </c>
      <c r="G81" s="41"/>
      <c r="H81" s="37"/>
      <c r="I81" s="15">
        <f t="shared" si="17"/>
        <v>0</v>
      </c>
      <c r="J81" s="15">
        <f t="shared" si="18"/>
        <v>0</v>
      </c>
      <c r="L81" s="1">
        <f t="shared" si="19"/>
        <v>0</v>
      </c>
    </row>
    <row r="82" spans="1:12" ht="76.5">
      <c r="A82" s="3">
        <f t="shared" si="16"/>
      </c>
      <c r="B82" s="32">
        <v>260</v>
      </c>
      <c r="C82" s="33" t="s">
        <v>148</v>
      </c>
      <c r="D82" s="33" t="s">
        <v>147</v>
      </c>
      <c r="E82" s="33"/>
      <c r="F82" s="34">
        <v>5</v>
      </c>
      <c r="G82" s="36"/>
      <c r="H82" s="37"/>
      <c r="I82" s="15">
        <f t="shared" si="17"/>
        <v>0</v>
      </c>
      <c r="J82" s="15">
        <f t="shared" si="18"/>
        <v>0</v>
      </c>
      <c r="L82" s="1">
        <f t="shared" si="19"/>
        <v>0</v>
      </c>
    </row>
    <row r="83" spans="1:12" s="3" customFormat="1" ht="63.75">
      <c r="A83" s="3">
        <f t="shared" si="16"/>
      </c>
      <c r="B83" s="32">
        <v>261</v>
      </c>
      <c r="C83" s="33" t="s">
        <v>149</v>
      </c>
      <c r="D83" s="33" t="s">
        <v>150</v>
      </c>
      <c r="E83" s="33"/>
      <c r="F83" s="34">
        <v>5</v>
      </c>
      <c r="G83" s="40"/>
      <c r="H83" s="37"/>
      <c r="I83" s="15">
        <f t="shared" si="17"/>
        <v>0</v>
      </c>
      <c r="J83" s="15">
        <f t="shared" si="18"/>
        <v>0</v>
      </c>
      <c r="L83" s="1">
        <f t="shared" si="19"/>
        <v>0</v>
      </c>
    </row>
    <row r="84" spans="1:12" ht="63.75">
      <c r="A84" s="3">
        <f t="shared" si="16"/>
      </c>
      <c r="B84" s="32">
        <v>262</v>
      </c>
      <c r="C84" s="33" t="s">
        <v>151</v>
      </c>
      <c r="D84" s="33" t="s">
        <v>152</v>
      </c>
      <c r="E84" s="33"/>
      <c r="F84" s="34">
        <v>2</v>
      </c>
      <c r="G84" s="40"/>
      <c r="H84" s="37"/>
      <c r="I84" s="15">
        <f t="shared" si="17"/>
        <v>0</v>
      </c>
      <c r="J84" s="15">
        <f t="shared" si="18"/>
        <v>0</v>
      </c>
      <c r="L84" s="1">
        <f t="shared" si="19"/>
        <v>0</v>
      </c>
    </row>
    <row r="85" spans="1:12" ht="76.5">
      <c r="A85" s="3">
        <f t="shared" si="16"/>
      </c>
      <c r="B85" s="32">
        <v>263</v>
      </c>
      <c r="C85" s="33" t="s">
        <v>153</v>
      </c>
      <c r="D85" s="33" t="s">
        <v>154</v>
      </c>
      <c r="E85" s="33"/>
      <c r="F85" s="34">
        <v>5</v>
      </c>
      <c r="G85" s="40"/>
      <c r="H85" s="37"/>
      <c r="I85" s="15">
        <f t="shared" si="17"/>
        <v>0</v>
      </c>
      <c r="J85" s="15">
        <f t="shared" si="18"/>
        <v>0</v>
      </c>
      <c r="L85" s="1">
        <f t="shared" si="19"/>
        <v>0</v>
      </c>
    </row>
    <row r="86" spans="1:12" ht="63.75">
      <c r="A86" s="3">
        <f t="shared" si="16"/>
      </c>
      <c r="B86" s="32">
        <v>264</v>
      </c>
      <c r="C86" s="33" t="s">
        <v>155</v>
      </c>
      <c r="D86" s="33" t="s">
        <v>156</v>
      </c>
      <c r="E86" s="33"/>
      <c r="F86" s="34">
        <v>10</v>
      </c>
      <c r="G86" s="40"/>
      <c r="H86" s="37"/>
      <c r="I86" s="15">
        <f t="shared" si="17"/>
        <v>0</v>
      </c>
      <c r="J86" s="15">
        <f t="shared" si="18"/>
        <v>0</v>
      </c>
      <c r="L86" s="1">
        <f t="shared" si="19"/>
        <v>0</v>
      </c>
    </row>
    <row r="87" spans="1:12" ht="63.75">
      <c r="A87" s="3">
        <f t="shared" si="16"/>
      </c>
      <c r="B87" s="32">
        <v>265</v>
      </c>
      <c r="C87" s="33" t="s">
        <v>155</v>
      </c>
      <c r="D87" s="33" t="s">
        <v>157</v>
      </c>
      <c r="E87" s="33"/>
      <c r="F87" s="34">
        <v>10</v>
      </c>
      <c r="G87" s="40"/>
      <c r="H87" s="37"/>
      <c r="I87" s="15">
        <f t="shared" si="17"/>
        <v>0</v>
      </c>
      <c r="J87" s="15">
        <f t="shared" si="18"/>
        <v>0</v>
      </c>
      <c r="L87" s="1">
        <f t="shared" si="19"/>
        <v>0</v>
      </c>
    </row>
    <row r="88" spans="1:12" ht="25.5">
      <c r="A88" s="3" t="e">
        <f t="shared" si="16"/>
        <v>#REF!</v>
      </c>
      <c r="B88" s="30" t="s">
        <v>0</v>
      </c>
      <c r="C88" s="23"/>
      <c r="D88" s="22" t="s">
        <v>190</v>
      </c>
      <c r="E88" s="23"/>
      <c r="F88" s="23"/>
      <c r="G88" s="26"/>
      <c r="H88" s="25"/>
      <c r="I88" s="15">
        <f t="shared" si="17"/>
        <v>0</v>
      </c>
      <c r="J88" s="15">
        <f t="shared" si="18"/>
        <v>0</v>
      </c>
      <c r="L88" s="1" t="e">
        <f>IF(#REF!&gt;0,1,0)</f>
        <v>#REF!</v>
      </c>
    </row>
    <row r="89" spans="1:12" ht="51">
      <c r="A89" s="3" t="e">
        <f t="shared" si="16"/>
        <v>#REF!</v>
      </c>
      <c r="B89" s="32">
        <v>293</v>
      </c>
      <c r="C89" s="33" t="s">
        <v>191</v>
      </c>
      <c r="D89" s="33" t="s">
        <v>191</v>
      </c>
      <c r="E89" s="33" t="s">
        <v>162</v>
      </c>
      <c r="F89" s="34">
        <v>4</v>
      </c>
      <c r="G89" s="42"/>
      <c r="H89" s="37"/>
      <c r="I89" s="15">
        <f t="shared" si="17"/>
        <v>0</v>
      </c>
      <c r="J89" s="15">
        <f t="shared" si="18"/>
        <v>0</v>
      </c>
      <c r="L89" s="1" t="e">
        <f>IF(#REF!&gt;0,1,0)</f>
        <v>#REF!</v>
      </c>
    </row>
    <row r="90" spans="1:12" ht="76.5">
      <c r="A90" s="3">
        <f t="shared" si="16"/>
      </c>
      <c r="B90" s="32">
        <v>294</v>
      </c>
      <c r="C90" s="33" t="s">
        <v>112</v>
      </c>
      <c r="D90" s="33" t="s">
        <v>192</v>
      </c>
      <c r="E90" s="33" t="s">
        <v>162</v>
      </c>
      <c r="F90" s="34">
        <v>2</v>
      </c>
      <c r="G90" s="42"/>
      <c r="H90" s="37"/>
      <c r="I90" s="15">
        <f t="shared" si="17"/>
        <v>0</v>
      </c>
      <c r="J90" s="15">
        <f t="shared" si="18"/>
        <v>0</v>
      </c>
      <c r="L90" s="1">
        <f t="shared" si="19"/>
        <v>0</v>
      </c>
    </row>
    <row r="91" spans="1:12" ht="38.25">
      <c r="A91" s="3">
        <f t="shared" si="16"/>
      </c>
      <c r="B91" s="32">
        <v>295</v>
      </c>
      <c r="C91" s="33" t="s">
        <v>111</v>
      </c>
      <c r="D91" s="33" t="s">
        <v>193</v>
      </c>
      <c r="E91" s="33" t="s">
        <v>162</v>
      </c>
      <c r="F91" s="34">
        <v>10</v>
      </c>
      <c r="G91" s="42"/>
      <c r="H91" s="37"/>
      <c r="I91" s="15">
        <f t="shared" si="17"/>
        <v>0</v>
      </c>
      <c r="J91" s="15">
        <f t="shared" si="18"/>
        <v>0</v>
      </c>
      <c r="L91" s="1">
        <f t="shared" si="19"/>
        <v>0</v>
      </c>
    </row>
    <row r="92" spans="1:12" ht="89.25">
      <c r="A92" s="3" t="e">
        <f>IF(L92&gt;0,$D$4,"")</f>
        <v>#REF!</v>
      </c>
      <c r="B92" s="32">
        <v>301</v>
      </c>
      <c r="C92" s="33" t="s">
        <v>194</v>
      </c>
      <c r="D92" s="33" t="s">
        <v>194</v>
      </c>
      <c r="E92" s="33" t="s">
        <v>162</v>
      </c>
      <c r="F92" s="34">
        <v>2</v>
      </c>
      <c r="G92" s="42"/>
      <c r="H92" s="37"/>
      <c r="I92" s="15">
        <f t="shared" si="17"/>
        <v>0</v>
      </c>
      <c r="J92" s="15">
        <f t="shared" si="18"/>
        <v>0</v>
      </c>
      <c r="L92" s="1" t="e">
        <f>IF(#REF!&gt;0,1,0)</f>
        <v>#REF!</v>
      </c>
    </row>
    <row r="93" spans="1:12" ht="114.75">
      <c r="A93" s="3">
        <f>IF(L93&gt;0,$D$4,"")</f>
      </c>
      <c r="B93" s="32">
        <v>302</v>
      </c>
      <c r="C93" s="33" t="s">
        <v>195</v>
      </c>
      <c r="D93" s="33" t="s">
        <v>195</v>
      </c>
      <c r="E93" s="33" t="s">
        <v>162</v>
      </c>
      <c r="F93" s="34">
        <v>10</v>
      </c>
      <c r="G93" s="42"/>
      <c r="H93" s="37"/>
      <c r="I93" s="15">
        <f>H93*F93</f>
        <v>0</v>
      </c>
      <c r="J93" s="15">
        <f>I93*1.2</f>
        <v>0</v>
      </c>
      <c r="L93" s="1">
        <f>IF(H92&gt;0,1,0)</f>
        <v>0</v>
      </c>
    </row>
    <row r="94" spans="1:12" ht="12">
      <c r="A94" s="3" t="e">
        <f>IF(L94&gt;0,$D$4,"")</f>
        <v>#REF!</v>
      </c>
      <c r="L94" s="1" t="e">
        <f>IF(#REF!&gt;0,1,0)</f>
        <v>#REF!</v>
      </c>
    </row>
    <row r="95" spans="4:6" ht="12">
      <c r="D95" s="1" t="s">
        <v>3</v>
      </c>
      <c r="F95" s="1" t="e">
        <f>SUM(L9:L94)</f>
        <v>#REF!</v>
      </c>
    </row>
    <row r="96" spans="9:10" ht="12">
      <c r="I96" s="43">
        <f>SUM(I10:I93)</f>
        <v>0</v>
      </c>
      <c r="J96" s="43">
        <f>SUM(J10:J93)</f>
        <v>0</v>
      </c>
    </row>
    <row r="97" ht="15.75">
      <c r="C97" s="48" t="s">
        <v>4</v>
      </c>
    </row>
    <row r="99" ht="15.75">
      <c r="C99" s="48" t="s">
        <v>5</v>
      </c>
    </row>
  </sheetData>
  <sheetProtection selectLockedCells="1"/>
  <autoFilter ref="A6:J94"/>
  <mergeCells count="6">
    <mergeCell ref="B8:F8"/>
    <mergeCell ref="B4:C4"/>
    <mergeCell ref="D4:J4"/>
    <mergeCell ref="B1:J1"/>
    <mergeCell ref="B2:J2"/>
    <mergeCell ref="B3:J3"/>
  </mergeCells>
  <printOptions/>
  <pageMargins left="0.31496062992125984" right="0.1968503937007874" top="0.31496062992125984" bottom="0.31496062992125984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2017-03-10T12:34:05Z</cp:lastPrinted>
  <dcterms:created xsi:type="dcterms:W3CDTF">2014-11-27T11:52:49Z</dcterms:created>
  <dcterms:modified xsi:type="dcterms:W3CDTF">2017-10-05T12:02:32Z</dcterms:modified>
  <cp:category/>
  <cp:version/>
  <cp:contentType/>
  <cp:contentStatus/>
</cp:coreProperties>
</file>